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5400" yWindow="65521" windowWidth="13815" windowHeight="11895" tabRatio="861" activeTab="0"/>
  </bookViews>
  <sheets>
    <sheet name="JQ1 Production" sheetId="1" r:id="rId1"/>
    <sheet name="JQ2 TTrade" sheetId="2" r:id="rId2"/>
    <sheet name="JQ3 SPW" sheetId="3" r:id="rId3"/>
    <sheet name="LAM" sheetId="4" r:id="rId4"/>
    <sheet name="ECE-EU Species" sheetId="5" r:id="rId5"/>
    <sheet name="EU1 ExtraEU Trade" sheetId="6" r:id="rId6"/>
    <sheet name="EU2 Removals" sheetId="7" r:id="rId7"/>
    <sheet name="ITTO2-Species" sheetId="8" r:id="rId8"/>
    <sheet name="ITTO3-Miscellaneous" sheetId="9" r:id="rId9"/>
    <sheet name="Notes" sheetId="10" state="hidden" r:id="rId10"/>
    <sheet name="Validation" sheetId="11" state="hidden" r:id="rId11"/>
    <sheet name="Upload" sheetId="12" state="hidden" r:id="rId12"/>
  </sheets>
  <definedNames>
    <definedName name="_xlnm.Print_Area" localSheetId="4">'ECE-EU Species'!$A$1:$M$47</definedName>
    <definedName name="_xlnm.Print_Area" localSheetId="5">'EU1 ExtraEU Trade'!$A$2:$AL$68</definedName>
    <definedName name="_xlnm.Print_Area" localSheetId="6">'EU2 Removals'!$A$1:$F$38</definedName>
    <definedName name="_xlnm.Print_Area" localSheetId="7">'ITTO2-Species'!$A$1:$L$58</definedName>
    <definedName name="_xlnm.Print_Area" localSheetId="8">'ITTO3-Miscellaneous'!$A$1:$N$50</definedName>
    <definedName name="_xlnm.Print_Area" localSheetId="0">'JQ1 Production'!$A$1:$E$83</definedName>
    <definedName name="_xlnm.Print_Area" localSheetId="1">'JQ2 TTrade'!$A$1:$K$68</definedName>
    <definedName name="_xlnm.Print_Area" localSheetId="2">'JQ3 SPW'!$A$1:$F$37</definedName>
    <definedName name="_xlnm.Print_Titles" localSheetId="0">'JQ1 Production'!$1:$11</definedName>
    <definedName name="Z_E59B5840_EF58_11D3_B672_B1E0953C1B26_.wvu.PrintArea" localSheetId="5" hidden="1">'EU1 ExtraEU Trade'!$A$2:$K$69</definedName>
    <definedName name="Z_E59B5840_EF58_11D3_B672_B1E0953C1B26_.wvu.PrintArea" localSheetId="0" hidden="1">'JQ1 Production'!$A$1:$E$83</definedName>
    <definedName name="Z_E59B5840_EF58_11D3_B672_B1E0953C1B26_.wvu.PrintArea" localSheetId="1" hidden="1">'JQ2 TTrade'!$A$2:$K$69</definedName>
    <definedName name="Z_E59B5840_EF58_11D3_B672_B1E0953C1B26_.wvu.PrintTitles" localSheetId="0" hidden="1">'JQ1 Production'!$1:$11</definedName>
    <definedName name="Z_E59B5840_EF58_11D3_B672_B1E0953C1B26_.wvu.Rows" localSheetId="0" hidden="1">'JQ1 Production'!#REF!</definedName>
  </definedNames>
  <calcPr fullCalcOnLoad="1"/>
</workbook>
</file>

<file path=xl/sharedStrings.xml><?xml version="1.0" encoding="utf-8"?>
<sst xmlns="http://schemas.openxmlformats.org/spreadsheetml/2006/main" count="4992" uniqueCount="440">
  <si>
    <t>44.03.92</t>
  </si>
  <si>
    <t>ex 44.03.99</t>
  </si>
  <si>
    <t>44.07.10</t>
  </si>
  <si>
    <t>ex 44.07.10</t>
  </si>
  <si>
    <t>44.07.91</t>
  </si>
  <si>
    <t>44.07.92</t>
  </si>
  <si>
    <t>ex 44.07.99</t>
  </si>
  <si>
    <t>EU1</t>
  </si>
  <si>
    <t>Trade with countries outside EU</t>
  </si>
  <si>
    <t xml:space="preserve">Country:                                   </t>
  </si>
  <si>
    <t>EU2</t>
  </si>
  <si>
    <t>Removals by type of ownership</t>
  </si>
  <si>
    <t>Ownership</t>
  </si>
  <si>
    <t>Non-coniferous</t>
  </si>
  <si>
    <t>Other publicly owned forests</t>
  </si>
  <si>
    <t>5.NC.T</t>
  </si>
  <si>
    <t>6.1.NC.T</t>
  </si>
  <si>
    <t>6.2.NC.T</t>
  </si>
  <si>
    <t>OTHER PAPER AND PAPERBOARD N.E.S.</t>
  </si>
  <si>
    <t>1.2.NC.T</t>
  </si>
  <si>
    <t>Value</t>
  </si>
  <si>
    <t>Note:</t>
  </si>
  <si>
    <t>Secondary Processed Wood and Paper Products</t>
  </si>
  <si>
    <t>TRADE</t>
  </si>
  <si>
    <t>of which: made of wood</t>
  </si>
  <si>
    <t>of which: printing &amp; writing paper, ready for use</t>
  </si>
  <si>
    <t>of which: articles, moulded or pressed from pulp</t>
  </si>
  <si>
    <t xml:space="preserve">of which: filter paper &amp; paperboard, ready for use </t>
  </si>
  <si>
    <t>11.1.NC</t>
  </si>
  <si>
    <t>11.1.NC.T</t>
  </si>
  <si>
    <t>I M P O R T  V A L U E</t>
  </si>
  <si>
    <t xml:space="preserve">E X P O R T  V A L U E </t>
  </si>
  <si>
    <t>Discrepancies</t>
  </si>
  <si>
    <r>
      <t>1000 m</t>
    </r>
    <r>
      <rPr>
        <vertAlign val="superscript"/>
        <sz val="10"/>
        <rFont val="Univers"/>
        <family val="2"/>
      </rPr>
      <t>3</t>
    </r>
  </si>
  <si>
    <r>
      <t>1000 m</t>
    </r>
    <r>
      <rPr>
        <vertAlign val="superscript"/>
        <sz val="11"/>
        <rFont val="Univers"/>
        <family val="2"/>
      </rPr>
      <t>3</t>
    </r>
  </si>
  <si>
    <t>if not 0, please verify !!!</t>
  </si>
  <si>
    <t>Derived data</t>
  </si>
  <si>
    <t>Printing + Writing Paper</t>
  </si>
  <si>
    <t>Other Paper +Paperboard</t>
  </si>
  <si>
    <t>Other Paper + Paperboard</t>
  </si>
  <si>
    <t>Test</t>
  </si>
  <si>
    <t>AREA CODE</t>
  </si>
  <si>
    <t xml:space="preserve"> "ITEM CODE"</t>
  </si>
  <si>
    <t xml:space="preserve"> "ELEMENT CODE"</t>
  </si>
  <si>
    <t xml:space="preserve"> "YEAR"</t>
  </si>
  <si>
    <t xml:space="preserve"> "NEW VALUE"</t>
  </si>
  <si>
    <t xml:space="preserve"> "SYMB"</t>
  </si>
  <si>
    <t xml:space="preserve"> "NOTE"</t>
  </si>
  <si>
    <t>Wrapping  + Packaging Paper and Paperboard</t>
  </si>
  <si>
    <r>
      <t>1000 m</t>
    </r>
    <r>
      <rPr>
        <b/>
        <vertAlign val="superscript"/>
        <sz val="11"/>
        <rFont val="Univers"/>
        <family val="2"/>
      </rPr>
      <t>3</t>
    </r>
  </si>
  <si>
    <t>Secondary wood products</t>
  </si>
  <si>
    <t>12.6.1</t>
  </si>
  <si>
    <t>12.6.2</t>
  </si>
  <si>
    <t>12.6.3</t>
  </si>
  <si>
    <t>Apparent Consumption</t>
  </si>
  <si>
    <t>if negative, please check !!!</t>
  </si>
  <si>
    <t>NA</t>
  </si>
  <si>
    <r>
      <t>1000 m</t>
    </r>
    <r>
      <rPr>
        <vertAlign val="superscript"/>
        <sz val="11"/>
        <rFont val="Univers"/>
        <family val="0"/>
      </rPr>
      <t>3</t>
    </r>
  </si>
  <si>
    <r>
      <t>1000 m</t>
    </r>
    <r>
      <rPr>
        <vertAlign val="superscript"/>
        <sz val="10"/>
        <rFont val="Univers"/>
        <family val="0"/>
      </rPr>
      <t>3</t>
    </r>
  </si>
  <si>
    <t>The unit should be solid cubic metres, under bark.</t>
  </si>
  <si>
    <t>Product code</t>
  </si>
  <si>
    <t>State forests</t>
  </si>
  <si>
    <t xml:space="preserve">Private forest </t>
  </si>
  <si>
    <t>–</t>
  </si>
  <si>
    <t>Ownership categories correspond to those of the TBFRA.</t>
  </si>
  <si>
    <t>of which: Poplar or Aspen (Populus spp.)</t>
  </si>
  <si>
    <t>State forests: Forests owned by national, state and regional governments, or government-owned corporations; Crown forests.</t>
  </si>
  <si>
    <t>Other publicly owned forests: Forests belonging to cities, municipalities, villages and communes.</t>
  </si>
  <si>
    <t>Private forests: Forests owned by individuals, co-operatives, enterprises and industries and other private institutions.</t>
  </si>
  <si>
    <t>Industrial Roundwood (wood in the rough), Non-Coniferous</t>
  </si>
  <si>
    <t>Industrial Roundwood (wood in the rough), Coniferous</t>
  </si>
  <si>
    <t xml:space="preserve">Sawnwood, Coniferous </t>
  </si>
  <si>
    <t>Sawnwood, Non-coniferous</t>
  </si>
  <si>
    <t xml:space="preserve">ROUNDWOOD </t>
  </si>
  <si>
    <t xml:space="preserve">ROUNDWOOD REMOVALS </t>
  </si>
  <si>
    <r>
      <t>Other printing and writing paper</t>
    </r>
    <r>
      <rPr>
        <sz val="10"/>
        <rFont val="Univers"/>
        <family val="0"/>
      </rPr>
      <t xml:space="preserve"> (10.1.2 to 10.1.4)</t>
    </r>
  </si>
  <si>
    <t>Classification</t>
  </si>
  <si>
    <t>44.03.20.11</t>
  </si>
  <si>
    <t>44.03.20.31</t>
  </si>
  <si>
    <t>44.03.20.91</t>
  </si>
  <si>
    <t>44.03.20.19</t>
  </si>
  <si>
    <t>44.03.20.39</t>
  </si>
  <si>
    <t>44.03.20.99</t>
  </si>
  <si>
    <t>44.03.91.10</t>
  </si>
  <si>
    <t>44.03.92.10</t>
  </si>
  <si>
    <t>44.03.99.51</t>
  </si>
  <si>
    <t>44.03.91.90</t>
  </si>
  <si>
    <t>44.03.92.90</t>
  </si>
  <si>
    <t>44.03.99.59</t>
  </si>
  <si>
    <t>44.03.99.30</t>
  </si>
  <si>
    <t>HS2007</t>
  </si>
  <si>
    <t>PARTICLE BOARD, OSB and OTHERS</t>
  </si>
  <si>
    <t xml:space="preserve">OTHER FIBREBOARD </t>
  </si>
  <si>
    <t>CARTONBOARD</t>
  </si>
  <si>
    <t>11.7.1</t>
  </si>
  <si>
    <t>Other manufactured wood products</t>
  </si>
  <si>
    <t>JQ3</t>
  </si>
  <si>
    <t>Checks</t>
  </si>
  <si>
    <t>ECE/EU Species Trade</t>
  </si>
  <si>
    <t>- looks to see if JQ2 and this sheet the same</t>
  </si>
  <si>
    <t>- checks the sum when they should be equal</t>
  </si>
  <si>
    <t>DISCREPANCIES - please note cells with notes and review data</t>
  </si>
  <si>
    <t>- makes sure there are valid numbers for all cells (blanks/text will generate error)</t>
  </si>
  <si>
    <t>TRADE IN ROUNDWOOD and SAWNWOOD BY SPECIES</t>
  </si>
  <si>
    <t>- for the "of which", flags when subitems are &gt; or = to aggregate</t>
  </si>
  <si>
    <t>CN2007</t>
  </si>
  <si>
    <t>Fir/Spruce (Abies spp., Picea spp.)</t>
  </si>
  <si>
    <t>sawlogs and veneer logs (Abies alba, Picea abies)</t>
  </si>
  <si>
    <t>pulpwood and other industrial roundwood (Abies alba, Picea abies)</t>
  </si>
  <si>
    <t>Pine (Pinus spp.)</t>
  </si>
  <si>
    <t>sawlogs and veneer logs (Pinus sylvestris)</t>
  </si>
  <si>
    <t>pulpwood and other industrial roundwood (Pinus sylvestris)</t>
  </si>
  <si>
    <t>Other / Non-specified</t>
  </si>
  <si>
    <t>sawlogs and veneer logs</t>
  </si>
  <si>
    <t>pulpwood and other industrial roundwood</t>
  </si>
  <si>
    <t>44.03.40/90</t>
  </si>
  <si>
    <t>of which: Oak (Quercus spp.)</t>
  </si>
  <si>
    <t>of which: Beech (Fagus spp.)</t>
  </si>
  <si>
    <t>of which: Birch (Betula spp.)</t>
  </si>
  <si>
    <t>44.03.99.10</t>
  </si>
  <si>
    <t>of which: Poplar (Populus spp.)</t>
  </si>
  <si>
    <t>of which: Eucalyptus (Eucalyptus spp.)</t>
  </si>
  <si>
    <t>of which: Fir/Spruce (Abies spp., Picea spp.)</t>
  </si>
  <si>
    <t>of which: Pine (Pinus spp.)</t>
  </si>
  <si>
    <t>44.07.20/90</t>
  </si>
  <si>
    <t>44.07.93</t>
  </si>
  <si>
    <t>of which: Maple (Acer spp.)</t>
  </si>
  <si>
    <t>44.07.94</t>
  </si>
  <si>
    <t>of which: Cherry (Prunus spp.)</t>
  </si>
  <si>
    <t>44.07.95</t>
  </si>
  <si>
    <t>of which: Ash (Fraxinus spp.)</t>
  </si>
  <si>
    <t>Light blue cells are requested only for EU members using the Combined Nomenclature to fill in - other countries are welcome to do so if their trade classification nomenclature permits</t>
  </si>
  <si>
    <t>"ex" codes indicate that only part of that trade classication code is used</t>
  </si>
  <si>
    <t>Please note that information on tropical species trade is requested in questionnaire ITTO2 for ITTO member countries</t>
  </si>
  <si>
    <r>
      <t>1000 m</t>
    </r>
    <r>
      <rPr>
        <vertAlign val="superscript"/>
        <sz val="12"/>
        <rFont val="Univers"/>
        <family val="2"/>
      </rPr>
      <t>3</t>
    </r>
  </si>
  <si>
    <t>Wood products for domestic/decorative use (excl. furniture)</t>
  </si>
  <si>
    <t>1000NAC</t>
  </si>
  <si>
    <t>Import</t>
  </si>
  <si>
    <t>Export</t>
  </si>
  <si>
    <t>Value per</t>
  </si>
  <si>
    <t>unit</t>
  </si>
  <si>
    <r>
      <t>NAC/m</t>
    </r>
    <r>
      <rPr>
        <vertAlign val="superscript"/>
        <sz val="11"/>
        <rFont val="Univers"/>
        <family val="0"/>
      </rPr>
      <t>3</t>
    </r>
  </si>
  <si>
    <t>NAC/mt</t>
  </si>
  <si>
    <t>0</t>
  </si>
  <si>
    <t xml:space="preserve"> both VALUE and quantity reported ZERO</t>
  </si>
  <si>
    <t>ZERO Q</t>
  </si>
  <si>
    <t>ZERO V</t>
  </si>
  <si>
    <t xml:space="preserve"> Value ZERO when quantity is reported</t>
  </si>
  <si>
    <t>QUANTITY</t>
  </si>
  <si>
    <t>VALUE</t>
  </si>
  <si>
    <t>REPORT</t>
  </si>
  <si>
    <t xml:space="preserve"> quantity ZERO when VALUE is reported</t>
  </si>
  <si>
    <t xml:space="preserve"> no quantity reported </t>
  </si>
  <si>
    <t xml:space="preserve"> no value reported</t>
  </si>
  <si>
    <t>verifies whether the JQ2 figures refers only to intra-EU trade</t>
  </si>
  <si>
    <t>INTRA-EU</t>
  </si>
  <si>
    <t>CHECK</t>
  </si>
  <si>
    <t>The difference might be caused by Intra-EU trade</t>
  </si>
  <si>
    <t>To fill:</t>
  </si>
  <si>
    <t>1.1</t>
  </si>
  <si>
    <t>1.2</t>
  </si>
  <si>
    <t>6.1</t>
  </si>
  <si>
    <t>6.2</t>
  </si>
  <si>
    <t>6.3</t>
  </si>
  <si>
    <t>6.4</t>
  </si>
  <si>
    <t>7.1</t>
  </si>
  <si>
    <t>7.2</t>
  </si>
  <si>
    <t>7.3</t>
  </si>
  <si>
    <t>7.4</t>
  </si>
  <si>
    <t>8.1</t>
  </si>
  <si>
    <t>8.2</t>
  </si>
  <si>
    <t>10.1</t>
  </si>
  <si>
    <t>10.2</t>
  </si>
  <si>
    <t>10.3</t>
  </si>
  <si>
    <t>10.4</t>
  </si>
  <si>
    <t>Text:</t>
  </si>
  <si>
    <t>Telephone/Fax:</t>
  </si>
  <si>
    <t>Phone/Fax:</t>
  </si>
  <si>
    <t>Aggregates directly reported:</t>
  </si>
  <si>
    <r>
      <t xml:space="preserve">Mechanical &amp; semi-chemical wood pulp </t>
    </r>
    <r>
      <rPr>
        <sz val="10"/>
        <rFont val="Univers"/>
        <family val="0"/>
      </rPr>
      <t>(7.1 + 7.2)</t>
    </r>
  </si>
  <si>
    <r>
      <t xml:space="preserve">Chemical &amp; dissolving grades wood pulp </t>
    </r>
    <r>
      <rPr>
        <sz val="10"/>
        <rFont val="Univers"/>
        <family val="0"/>
      </rPr>
      <t>(7.3 + 7.4)</t>
    </r>
  </si>
  <si>
    <t>Check Table</t>
  </si>
  <si>
    <t>Flag</t>
  </si>
  <si>
    <t>Note</t>
  </si>
  <si>
    <t>Production</t>
  </si>
  <si>
    <t>ITTO2</t>
  </si>
  <si>
    <t>Trade in Tropical Species</t>
  </si>
  <si>
    <t>___________________________</t>
  </si>
  <si>
    <t>Classifications</t>
  </si>
  <si>
    <t>HS2007/HS2002/HS96</t>
  </si>
  <si>
    <t>Scientific Name</t>
  </si>
  <si>
    <t>Local/Trade Name</t>
  </si>
  <si>
    <t>(1000 m3)</t>
  </si>
  <si>
    <t>44.03.40 ex 44.03.99</t>
  </si>
  <si>
    <t>Industrial Roundwood (wood in the rough), Tropical</t>
  </si>
  <si>
    <t>44.07.20 ex 44.07.99</t>
  </si>
  <si>
    <t xml:space="preserve">Sawnwood, Tropical </t>
  </si>
  <si>
    <t>44.08.30 ex 44.08.90</t>
  </si>
  <si>
    <t xml:space="preserve">Veneer Sheets, Tropical </t>
  </si>
  <si>
    <t>HS2007:</t>
  </si>
  <si>
    <t xml:space="preserve">Plywood, Tropical </t>
  </si>
  <si>
    <t>44.12.31 ex44.12.32 ex44.12.90</t>
  </si>
  <si>
    <t>HS2002/HS96:</t>
  </si>
  <si>
    <t xml:space="preserve">44.12.13 ex 44.12.14 44.12.22 </t>
  </si>
  <si>
    <t>ex 44.12.23 ex 44.12.29</t>
  </si>
  <si>
    <t>Note: List the major species traded in each category. Use additional sheet if more species to be explicitly reported. For tropical plywood, identify by face veneer if composed of more than one species.</t>
  </si>
  <si>
    <t>ITTO3</t>
  </si>
  <si>
    <t>Miscellaneous Items</t>
  </si>
  <si>
    <t xml:space="preserve">                                                                                                                                                                                                                                                               </t>
  </si>
  <si>
    <t>(use additional paper if necessary)</t>
  </si>
  <si>
    <t>Please enter current import tariff rates applied to tropical and non-tropical timber products.  If available, please provide tariffs by the relevant customs classification category.  If tariff levels have been reported in previous years, enter changes onl</t>
  </si>
  <si>
    <t>Current import tariff</t>
  </si>
  <si>
    <t>Logs</t>
  </si>
  <si>
    <t>Tropical:</t>
  </si>
  <si>
    <t>Sawn</t>
  </si>
  <si>
    <t>Veneer</t>
  </si>
  <si>
    <t>Plywood</t>
  </si>
  <si>
    <t>Non-Tropical:</t>
  </si>
  <si>
    <t>Comments (if any):</t>
  </si>
  <si>
    <t>Please comment on any quotas, incentives, disincentives, tariff/non-tariff barriers or other related factors which now or in future will significantly affect your production and trade of tropical timber products.</t>
  </si>
  <si>
    <t xml:space="preserve">Please elaborate on any short or medium term plans for expanding capacity for (further) processing of tropical timber products in your country. </t>
  </si>
  <si>
    <t>Please indicate any trends or changes expected in the species composition of your trade.  How important are lesser-used tropical timber species and/or minor tropical forest products?</t>
  </si>
  <si>
    <t>Please indicate trends in domestic building activity, housing starts, mortgage/interest rates, substitution of non-tropical wood and/or non-wood products for tropical timbers, and any other domestic factors having a significant impact on tropical timber c</t>
  </si>
  <si>
    <t>Please indicate the extent of foreign involvement in your timber sector (e.g. number and nationalities of concessionaires/mill (joint) owners, area of forest allocated, scale of investment, etc.).</t>
  </si>
  <si>
    <t>Please provide details of any relevant forest law enforcement activities (e.g. legilation, fines, arrests, etc.) in your country in the past year.</t>
  </si>
  <si>
    <t>Please indicate the current extent of forest plantations in your country (ha), annual establishment rate (ha/yr) and proportion of industrial roundwood production from plantations.</t>
  </si>
  <si>
    <t>1000 NAC</t>
  </si>
  <si>
    <t>ZERO CHECK 1 - if no value please CHECK</t>
  </si>
  <si>
    <t xml:space="preserve">ZERO CHECK 2 - if no value in Zero Check 1 </t>
  </si>
  <si>
    <t xml:space="preserve"> no figures reported</t>
  </si>
  <si>
    <t>Zero check - if no value please CHECK</t>
  </si>
  <si>
    <t>Year -1</t>
  </si>
  <si>
    <t xml:space="preserve">Year </t>
  </si>
  <si>
    <t>Related Notes</t>
  </si>
  <si>
    <t>4.1</t>
  </si>
  <si>
    <t>Flow</t>
  </si>
  <si>
    <t>Year</t>
  </si>
  <si>
    <t>1000 m3</t>
  </si>
  <si>
    <t xml:space="preserve"> </t>
  </si>
  <si>
    <t xml:space="preserve"> Quantity</t>
  </si>
  <si>
    <t xml:space="preserve">    Coniferous</t>
  </si>
  <si>
    <t>I M P O R T</t>
  </si>
  <si>
    <t>Coniferous</t>
  </si>
  <si>
    <t>Non-Coniferous</t>
  </si>
  <si>
    <t>E X P O R T</t>
  </si>
  <si>
    <t>FOREST SECTOR QUESTIONNAIRE</t>
  </si>
  <si>
    <t>Code</t>
  </si>
  <si>
    <t>Quantity</t>
  </si>
  <si>
    <t>ROUNDWOOD</t>
  </si>
  <si>
    <t>Unit</t>
  </si>
  <si>
    <t>Date:</t>
  </si>
  <si>
    <t>Official Address (in full):</t>
  </si>
  <si>
    <t>Telephone:</t>
  </si>
  <si>
    <t>Fax:</t>
  </si>
  <si>
    <t>E-mail:</t>
  </si>
  <si>
    <t>Name of Official responsible for reply:</t>
  </si>
  <si>
    <t>Product</t>
  </si>
  <si>
    <t xml:space="preserve">  PRODUCTION</t>
  </si>
  <si>
    <t>JQ2</t>
  </si>
  <si>
    <t>1.2.1</t>
  </si>
  <si>
    <t>1.2.1.C</t>
  </si>
  <si>
    <t>1.C</t>
  </si>
  <si>
    <t>1.1.C</t>
  </si>
  <si>
    <t>1.2.C</t>
  </si>
  <si>
    <t>1.2.2</t>
  </si>
  <si>
    <t>1.2.2.C</t>
  </si>
  <si>
    <t>1.2.3</t>
  </si>
  <si>
    <t>1.2.3.C</t>
  </si>
  <si>
    <t>5.C</t>
  </si>
  <si>
    <t>6.1.C</t>
  </si>
  <si>
    <t>6.2.C</t>
  </si>
  <si>
    <t>6.4.1</t>
  </si>
  <si>
    <t>6.4.2</t>
  </si>
  <si>
    <t>6.4.3</t>
  </si>
  <si>
    <t>7.3.1</t>
  </si>
  <si>
    <t>7.3.2</t>
  </si>
  <si>
    <t>7.3.3</t>
  </si>
  <si>
    <t>7.3.4</t>
  </si>
  <si>
    <t>10.3.1</t>
  </si>
  <si>
    <t>10.3.2</t>
  </si>
  <si>
    <t>10.3.3</t>
  </si>
  <si>
    <t>code</t>
  </si>
  <si>
    <t>Removals and Production</t>
  </si>
  <si>
    <t>JQ1</t>
  </si>
  <si>
    <t>OTHER INDUSTRIAL ROUNDWOOD</t>
  </si>
  <si>
    <t>of which:Tropical</t>
  </si>
  <si>
    <t>WOOD FUEL, INCLUDING WOOD FOR CHARCOAL</t>
  </si>
  <si>
    <t>INDUSTRIAL ROUNDWOOD (WOOD IN THE ROUGH)</t>
  </si>
  <si>
    <t>WOOD CHARCOAL</t>
  </si>
  <si>
    <t xml:space="preserve">SAWNWOOD </t>
  </si>
  <si>
    <t>VENEER SHEETS</t>
  </si>
  <si>
    <t>WOOD-BASED PANELS</t>
  </si>
  <si>
    <t xml:space="preserve">Country: </t>
  </si>
  <si>
    <t xml:space="preserve">PLYWOOD </t>
  </si>
  <si>
    <t xml:space="preserve">FIBREBOARD </t>
  </si>
  <si>
    <t xml:space="preserve">HARDBOARD </t>
  </si>
  <si>
    <t>MECHANICAL</t>
  </si>
  <si>
    <t>WOOD PULP</t>
  </si>
  <si>
    <t>SEMI-CHEMICAL</t>
  </si>
  <si>
    <t>CHEMICAL</t>
  </si>
  <si>
    <t>SULPHATE BLEACHED</t>
  </si>
  <si>
    <t>SULPHITE BLEACHED</t>
  </si>
  <si>
    <t>DISSOLVING GRADES</t>
  </si>
  <si>
    <t>RECOVERED PAPER</t>
  </si>
  <si>
    <t>PAPER AND PAPERBOARD</t>
  </si>
  <si>
    <t>NEWSPRINT</t>
  </si>
  <si>
    <t>SULPHATE UNBLEACHED</t>
  </si>
  <si>
    <t>SULPHITE UNBLEACHED</t>
  </si>
  <si>
    <t>SAWLOGS AND VENEER LOGS</t>
  </si>
  <si>
    <t xml:space="preserve">PULPWOOD (ROUND &amp; SPLIT) </t>
  </si>
  <si>
    <t xml:space="preserve">MDF (MEDIUM DENSITY) </t>
  </si>
  <si>
    <t>Unit of</t>
  </si>
  <si>
    <t>quantity</t>
  </si>
  <si>
    <t xml:space="preserve">OTHER PULP </t>
  </si>
  <si>
    <t>6.3.1</t>
  </si>
  <si>
    <t>RECOVERED FIBRE PULP</t>
  </si>
  <si>
    <t>Trade</t>
  </si>
  <si>
    <t>MDF (MEDIUM DENSITY)</t>
  </si>
  <si>
    <t>GRAPHIC PAPERS</t>
  </si>
  <si>
    <t>10.1.1</t>
  </si>
  <si>
    <t>10.1.2</t>
  </si>
  <si>
    <t>UNCOATED MECHANICAL</t>
  </si>
  <si>
    <t>10.1.3</t>
  </si>
  <si>
    <t>UNCOATED WOODFREE</t>
  </si>
  <si>
    <t>10.1.4</t>
  </si>
  <si>
    <t>COATED PAPERS</t>
  </si>
  <si>
    <t>SANITARY AND HOUSEHOLD PAPERS</t>
  </si>
  <si>
    <t>PACKAGING MATERIALS</t>
  </si>
  <si>
    <t>CASE MATERIALS</t>
  </si>
  <si>
    <t>WRAPPING PAPERS</t>
  </si>
  <si>
    <t>10.3.4</t>
  </si>
  <si>
    <t>OTHER PAPERS MAINLY FOR PACKAGING</t>
  </si>
  <si>
    <t>PULP FROM FIBRES OTHER THAN WOOD</t>
  </si>
  <si>
    <t>1.NC</t>
  </si>
  <si>
    <t>1.1.NC</t>
  </si>
  <si>
    <t>1.2.NC</t>
  </si>
  <si>
    <t>1.2.1.NC</t>
  </si>
  <si>
    <t>1.2.2.NC</t>
  </si>
  <si>
    <t>5.NC</t>
  </si>
  <si>
    <t>1.2.3.NC</t>
  </si>
  <si>
    <t>6.1.NC</t>
  </si>
  <si>
    <t>6.2.NC</t>
  </si>
  <si>
    <t>of which:Other</t>
  </si>
  <si>
    <t>of which:OSB</t>
  </si>
  <si>
    <t>44.03.20</t>
  </si>
  <si>
    <t>of which: OSB</t>
  </si>
  <si>
    <t>1000 mt</t>
  </si>
  <si>
    <t>Country:</t>
  </si>
  <si>
    <t>11.1</t>
  </si>
  <si>
    <t>Further processed sawnwood</t>
  </si>
  <si>
    <t>11.1.C</t>
  </si>
  <si>
    <t xml:space="preserve">    Non-coniferous</t>
  </si>
  <si>
    <t>of which: Tropical</t>
  </si>
  <si>
    <t>11.2</t>
  </si>
  <si>
    <t>Wooden wrapping and packing equipment</t>
  </si>
  <si>
    <t>11.3</t>
  </si>
  <si>
    <t>Builder's joinery and carpentry of wood</t>
  </si>
  <si>
    <t>11.4</t>
  </si>
  <si>
    <t>Wooden furniture</t>
  </si>
  <si>
    <t>11.5</t>
  </si>
  <si>
    <t>Prefabricated buildings</t>
  </si>
  <si>
    <t>Secondary paper products</t>
  </si>
  <si>
    <t>Composite paper and paperboard</t>
  </si>
  <si>
    <t>Special coated paper</t>
  </si>
  <si>
    <t>Carbon paper and copying paper, ready for use</t>
  </si>
  <si>
    <t>Household and sanitary paper, ready for use</t>
  </si>
  <si>
    <t>Packaging cartons, boxes, etc.</t>
  </si>
  <si>
    <t>Other articles of paper or paperboard</t>
  </si>
  <si>
    <t>ex 44.03.20</t>
  </si>
  <si>
    <t>44.03.91</t>
  </si>
  <si>
    <t>CO-PRODUCTS / CHIPS, PARTICLES, RESIDUES</t>
  </si>
  <si>
    <t>3.1</t>
  </si>
  <si>
    <t xml:space="preserve">       Chips and particles</t>
  </si>
  <si>
    <t>3.2</t>
  </si>
  <si>
    <t xml:space="preserve">       Residues (including residues to produce agglomerates)</t>
  </si>
  <si>
    <t>WOOD PELLETS AND OTHER AGGLOMERATES</t>
  </si>
  <si>
    <t xml:space="preserve">       Wood pellets</t>
  </si>
  <si>
    <t>4.2</t>
  </si>
  <si>
    <t xml:space="preserve">       Other agglomerates</t>
  </si>
  <si>
    <t>Treshold:</t>
  </si>
  <si>
    <t>Column1</t>
  </si>
  <si>
    <t>Column2</t>
  </si>
  <si>
    <t>IMPORT</t>
  </si>
  <si>
    <t>EXPORT</t>
  </si>
  <si>
    <t>Unit price check</t>
  </si>
  <si>
    <t xml:space="preserve">       Residues including wood for agglomerates</t>
  </si>
  <si>
    <t xml:space="preserve">ROUNDWOOD REMOVALS (under bark) </t>
  </si>
  <si>
    <t xml:space="preserve">Eurozone countries may use the old national currency, but only in both years </t>
  </si>
  <si>
    <t>Value must always be in 1000 NAC (national currency)</t>
  </si>
  <si>
    <t>Vaue must always be in 1000 NAC (national currency)</t>
  </si>
  <si>
    <t>Value must always be in 1000 NAC ( national currency)</t>
  </si>
  <si>
    <t>Eurozone countries may use the old national currency, but only in both years</t>
  </si>
  <si>
    <t>ROUNDWOOD REMOVALS (under bark)</t>
  </si>
  <si>
    <t>-</t>
  </si>
  <si>
    <t>:</t>
  </si>
  <si>
    <t>X-lam</t>
  </si>
  <si>
    <t>Extra-EU Export</t>
  </si>
  <si>
    <t>Extra-EU Import</t>
  </si>
  <si>
    <t>Total Export</t>
  </si>
  <si>
    <t>Total Import</t>
  </si>
  <si>
    <t xml:space="preserve">App. Cons. </t>
  </si>
  <si>
    <t>Please select</t>
  </si>
  <si>
    <t>Unit price</t>
  </si>
  <si>
    <t>TOT EXP</t>
  </si>
  <si>
    <t>TOT IMP</t>
  </si>
  <si>
    <t>X-EU EXP</t>
  </si>
  <si>
    <t>X-EU IMP</t>
  </si>
  <si>
    <t>Glulam</t>
  </si>
  <si>
    <t>Unit of quantity:</t>
  </si>
  <si>
    <t>Specify Currency and Unit of Value (e.g.:1000 US $):</t>
  </si>
  <si>
    <t>44.03.49.00</t>
  </si>
  <si>
    <t>44.07.21.00</t>
  </si>
  <si>
    <t>44.07.22.00</t>
  </si>
  <si>
    <t>44.07.25.00</t>
  </si>
  <si>
    <t>44.07.26.00</t>
  </si>
  <si>
    <t>44.07.29.00</t>
  </si>
  <si>
    <t>44.08.31.10</t>
  </si>
  <si>
    <t>44.08.31.90</t>
  </si>
  <si>
    <t>44.08.39.10</t>
  </si>
  <si>
    <t>44.08.39.90</t>
  </si>
  <si>
    <t>44.12.31.01</t>
  </si>
  <si>
    <t>44.12.31.09</t>
  </si>
  <si>
    <t>44.12.94.01</t>
  </si>
  <si>
    <t>44.12.99.01</t>
  </si>
  <si>
    <t>44.07.27.00</t>
  </si>
  <si>
    <t>44.07.28.00</t>
  </si>
  <si>
    <t>Norwegian public procurement policy requests the contractors not to use tropical timber in any form, whether in the actual buildings, or in the materials used during the construction period.</t>
  </si>
  <si>
    <t>There are no plans for expending such capacity known to the Government.</t>
  </si>
  <si>
    <t xml:space="preserve">No significant changes is expected. Lesser-used tropical timber species have limited importance. </t>
  </si>
  <si>
    <t>The impact of domestic building avtivity and housing starts on the tropical timber consumption is unclear due to the low overall importance in domestic buildings and housing.</t>
  </si>
  <si>
    <t>The obligation to replant harvested areas has been emphasized by the head of the Forest Service, other than that no special activities aside from ongoing activities.</t>
  </si>
  <si>
    <t>Forest plantations occupy approximately 300 000 ha. Annual establishment rate: approx. 100 ha. Proportion of industrial roundwood production from plantations: less than 2,5 percent.</t>
  </si>
  <si>
    <t xml:space="preserve"> now named FollaCell. Total production capacity of FollaCell are 130 000 tonnes. </t>
  </si>
  <si>
    <t xml:space="preserve">The Swedish owned wood processing facility Sødra Cell Tofte was shut down in 2013. Mayr-Melhof which is an Austrian based paper and packaging manufacturer purchased the former Sødra Cell Follo in 2013, </t>
  </si>
  <si>
    <t>X-lam: Not any knowledge of such production in Norway</t>
  </si>
  <si>
    <t>Norway</t>
  </si>
  <si>
    <t/>
  </si>
  <si>
    <t>SUM ER</t>
  </si>
  <si>
    <t>ACCEPT</t>
  </si>
  <si>
    <t>incomplete data</t>
  </si>
</sst>
</file>

<file path=xl/styles.xml><?xml version="1.0" encoding="utf-8"?>
<styleSheet xmlns="http://schemas.openxmlformats.org/spreadsheetml/2006/main">
  <numFmts count="5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kr&quot;\ #,##0;&quot;kr&quot;\ \-#,##0"/>
    <numFmt numFmtId="171" formatCode="&quot;kr&quot;\ #,##0;[Red]&quot;kr&quot;\ \-#,##0"/>
    <numFmt numFmtId="172" formatCode="&quot;kr&quot;\ #,##0.00;&quot;kr&quot;\ \-#,##0.00"/>
    <numFmt numFmtId="173" formatCode="&quot;kr&quot;\ #,##0.00;[Red]&quot;kr&quot;\ \-#,##0.00"/>
    <numFmt numFmtId="174" formatCode="_ &quot;kr&quot;\ * #,##0_ ;_ &quot;kr&quot;\ * \-#,##0_ ;_ &quot;kr&quot;\ * &quot;-&quot;_ ;_ @_ "/>
    <numFmt numFmtId="175" formatCode="_ * #,##0_ ;_ * \-#,##0_ ;_ * &quot;-&quot;_ ;_ @_ "/>
    <numFmt numFmtId="176" formatCode="_ &quot;kr&quot;\ * #,##0.00_ ;_ &quot;kr&quot;\ * \-#,##0.00_ ;_ &quot;kr&quot;\ * &quot;-&quot;??_ ;_ @_ "/>
    <numFmt numFmtId="177" formatCode="_ * #,##0.00_ ;_ * \-#,##0.00_ ;_ * &quot;-&quot;??_ ;_ @_ "/>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quot;€&quot;* #,##0.00_-;\-&quot;€&quot;* #,##0.00_-;_-&quot;€&quot;* &quot;-&quot;??_-;_-@_-"/>
    <numFmt numFmtId="184" formatCode="#,##0\ &quot;Ft&quot;;\-#,##0\ &quot;Ft&quot;"/>
    <numFmt numFmtId="185" formatCode="#,##0\ &quot;Ft&quot;;[Red]\-#,##0\ &quot;Ft&quot;"/>
    <numFmt numFmtId="186" formatCode="#,##0.00\ &quot;Ft&quot;;\-#,##0.00\ &quot;Ft&quot;"/>
    <numFmt numFmtId="187" formatCode="#,##0.00\ &quot;Ft&quot;;[Red]\-#,##0.00\ &quot;Ft&quot;"/>
    <numFmt numFmtId="188" formatCode="_-* #,##0\ &quot;Ft&quot;_-;\-* #,##0\ &quot;Ft&quot;_-;_-* &quot;-&quot;\ &quot;Ft&quot;_-;_-@_-"/>
    <numFmt numFmtId="189" formatCode="_-* #,##0\ _F_t_-;\-* #,##0\ _F_t_-;_-* &quot;-&quot;\ _F_t_-;_-@_-"/>
    <numFmt numFmtId="190" formatCode="_-* #,##0.00\ &quot;Ft&quot;_-;\-* #,##0.00\ &quot;Ft&quot;_-;_-* &quot;-&quot;??\ &quot;Ft&quot;_-;_-@_-"/>
    <numFmt numFmtId="191" formatCode="_-* #,##0.00\ _F_t_-;\-* #,##0.00\ _F_t_-;_-* &quot;-&quot;??\ _F_t_-;_-@_-"/>
    <numFmt numFmtId="192" formatCode="0.000"/>
    <numFmt numFmtId="193" formatCode="##/##"/>
    <numFmt numFmtId="194" formatCode="[$-40E]yyyy\.\ mmmm\ d\."/>
    <numFmt numFmtId="195" formatCode="yy/yy"/>
    <numFmt numFmtId="196" formatCode="&quot;R&quot;\ #,##0;&quot;R&quot;\ \-#,##0"/>
    <numFmt numFmtId="197" formatCode="&quot;R&quot;\ #,##0;[Red]&quot;R&quot;\ \-#,##0"/>
    <numFmt numFmtId="198" formatCode="&quot;R&quot;\ #,##0.00;&quot;R&quot;\ \-#,##0.00"/>
    <numFmt numFmtId="199" formatCode="&quot;R&quot;\ #,##0.00;[Red]&quot;R&quot;\ \-#,##0.00"/>
    <numFmt numFmtId="200" formatCode="_ &quot;R&quot;\ * #,##0_ ;_ &quot;R&quot;\ * \-#,##0_ ;_ &quot;R&quot;\ * &quot;-&quot;_ ;_ @_ "/>
    <numFmt numFmtId="201" formatCode="_ &quot;R&quot;\ * #,##0.00_ ;_ &quot;R&quot;\ * \-#,##0.00_ ;_ &quot;R&quot;\ * &quot;-&quot;??_ ;_ @_ "/>
    <numFmt numFmtId="202" formatCode="&quot;Yes&quot;;&quot;Yes&quot;;&quot;No&quot;"/>
    <numFmt numFmtId="203" formatCode="&quot;True&quot;;&quot;True&quot;;&quot;False&quot;"/>
    <numFmt numFmtId="204" formatCode="&quot;On&quot;;&quot;On&quot;;&quot;Off&quot;"/>
    <numFmt numFmtId="205" formatCode="[$€-2]\ #,##0.00_);[Red]\([$€-2]\ #,##0.00\)"/>
    <numFmt numFmtId="206" formatCode="General&quot;p&quot;"/>
    <numFmt numFmtId="207" formatCode="General&quot;e&quot;"/>
    <numFmt numFmtId="208" formatCode="General&quot;s&quot;"/>
    <numFmt numFmtId="209" formatCode="General&quot;V&quot;"/>
    <numFmt numFmtId="210" formatCode="General&quot;r&quot;"/>
    <numFmt numFmtId="211" formatCode="0.0"/>
    <numFmt numFmtId="212" formatCode="_-* #,##0.0_-;\-* #,##0.0_-;_-* &quot;-&quot;??_-;_-@_-"/>
    <numFmt numFmtId="213" formatCode="_-* #,##0.000_-;\-* #,##0.000_-;_-* &quot;-&quot;??_-;_-@_-"/>
    <numFmt numFmtId="214" formatCode="#,##0.000"/>
  </numFmts>
  <fonts count="75">
    <font>
      <sz val="10"/>
      <name val="Courier"/>
      <family val="0"/>
    </font>
    <font>
      <sz val="10"/>
      <name val="Arial"/>
      <family val="0"/>
    </font>
    <font>
      <b/>
      <sz val="8"/>
      <name val="Univers"/>
      <family val="2"/>
    </font>
    <font>
      <b/>
      <sz val="10"/>
      <name val="Univers"/>
      <family val="2"/>
    </font>
    <font>
      <sz val="10"/>
      <name val="Univers"/>
      <family val="2"/>
    </font>
    <font>
      <sz val="10"/>
      <color indexed="12"/>
      <name val="Univers"/>
      <family val="2"/>
    </font>
    <font>
      <b/>
      <sz val="12"/>
      <name val="Univers"/>
      <family val="2"/>
    </font>
    <font>
      <b/>
      <sz val="10"/>
      <color indexed="12"/>
      <name val="Univers"/>
      <family val="2"/>
    </font>
    <font>
      <sz val="12"/>
      <name val="Univers"/>
      <family val="2"/>
    </font>
    <font>
      <b/>
      <sz val="12"/>
      <color indexed="12"/>
      <name val="Univers"/>
      <family val="2"/>
    </font>
    <font>
      <b/>
      <sz val="24"/>
      <name val="Univers"/>
      <family val="2"/>
    </font>
    <font>
      <sz val="24"/>
      <name val="Courier"/>
      <family val="3"/>
    </font>
    <font>
      <b/>
      <sz val="10"/>
      <name val="Courier"/>
      <family val="3"/>
    </font>
    <font>
      <sz val="11"/>
      <name val="Univers"/>
      <family val="2"/>
    </font>
    <font>
      <b/>
      <sz val="11"/>
      <name val="Univers"/>
      <family val="2"/>
    </font>
    <font>
      <b/>
      <u val="single"/>
      <sz val="11"/>
      <name val="Univers"/>
      <family val="2"/>
    </font>
    <font>
      <vertAlign val="superscript"/>
      <sz val="11"/>
      <name val="Univers"/>
      <family val="2"/>
    </font>
    <font>
      <b/>
      <sz val="11"/>
      <name val="Courier"/>
      <family val="3"/>
    </font>
    <font>
      <sz val="10"/>
      <color indexed="9"/>
      <name val="Univers"/>
      <family val="2"/>
    </font>
    <font>
      <b/>
      <sz val="14"/>
      <color indexed="12"/>
      <name val="Univers"/>
      <family val="2"/>
    </font>
    <font>
      <b/>
      <sz val="14"/>
      <name val="Univers"/>
      <family val="2"/>
    </font>
    <font>
      <b/>
      <u val="single"/>
      <sz val="10"/>
      <name val="Univers"/>
      <family val="2"/>
    </font>
    <font>
      <sz val="12"/>
      <color indexed="12"/>
      <name val="Univers"/>
      <family val="2"/>
    </font>
    <font>
      <vertAlign val="superscript"/>
      <sz val="10"/>
      <name val="Univers"/>
      <family val="2"/>
    </font>
    <font>
      <u val="single"/>
      <sz val="12"/>
      <color indexed="12"/>
      <name val="Univers"/>
      <family val="2"/>
    </font>
    <font>
      <b/>
      <sz val="18"/>
      <color indexed="12"/>
      <name val="Univers"/>
      <family val="2"/>
    </font>
    <font>
      <sz val="16"/>
      <color indexed="12"/>
      <name val="Univers"/>
      <family val="2"/>
    </font>
    <font>
      <b/>
      <vertAlign val="superscript"/>
      <sz val="11"/>
      <name val="Univers"/>
      <family val="2"/>
    </font>
    <font>
      <sz val="11"/>
      <name val="Courier"/>
      <family val="3"/>
    </font>
    <font>
      <b/>
      <sz val="12"/>
      <color indexed="9"/>
      <name val="Univers"/>
      <family val="0"/>
    </font>
    <font>
      <sz val="12"/>
      <color indexed="10"/>
      <name val="Univers"/>
      <family val="0"/>
    </font>
    <font>
      <b/>
      <i/>
      <sz val="12"/>
      <name val="Univers"/>
      <family val="0"/>
    </font>
    <font>
      <b/>
      <u val="single"/>
      <sz val="12"/>
      <name val="Univers"/>
      <family val="0"/>
    </font>
    <font>
      <sz val="24"/>
      <name val="Univers"/>
      <family val="0"/>
    </font>
    <font>
      <b/>
      <sz val="18"/>
      <name val="Univers"/>
      <family val="0"/>
    </font>
    <font>
      <sz val="7.5"/>
      <name val="Univers"/>
      <family val="0"/>
    </font>
    <font>
      <sz val="10"/>
      <color indexed="39"/>
      <name val="Univers"/>
      <family val="0"/>
    </font>
    <font>
      <u val="single"/>
      <sz val="7.5"/>
      <color indexed="36"/>
      <name val="Courier"/>
      <family val="3"/>
    </font>
    <font>
      <u val="single"/>
      <sz val="7.5"/>
      <color indexed="12"/>
      <name val="Courier"/>
      <family val="3"/>
    </font>
    <font>
      <sz val="8"/>
      <name val="Courier"/>
      <family val="3"/>
    </font>
    <font>
      <vertAlign val="superscript"/>
      <sz val="12"/>
      <name val="Univers"/>
      <family val="2"/>
    </font>
    <font>
      <b/>
      <sz val="10"/>
      <color indexed="10"/>
      <name val="Univers"/>
      <family val="0"/>
    </font>
    <font>
      <b/>
      <sz val="11"/>
      <color indexed="10"/>
      <name val="Univers"/>
      <family val="2"/>
    </font>
    <font>
      <sz val="14"/>
      <color indexed="12"/>
      <name val="Univers"/>
      <family val="2"/>
    </font>
    <font>
      <sz val="14"/>
      <color indexed="12"/>
      <name val="Courier"/>
      <family val="3"/>
    </font>
    <font>
      <sz val="25"/>
      <name val="Univers"/>
      <family val="2"/>
    </font>
    <font>
      <sz val="12"/>
      <name val="Arial"/>
      <family val="2"/>
    </font>
    <font>
      <b/>
      <sz val="12"/>
      <name val="Arial"/>
      <family val="2"/>
    </font>
    <font>
      <b/>
      <i/>
      <sz val="10"/>
      <name val="Univers"/>
      <family val="0"/>
    </font>
    <font>
      <sz val="10"/>
      <color indexed="8"/>
      <name val="Arial"/>
      <family val="2"/>
    </font>
    <font>
      <sz val="8"/>
      <name val="Univers"/>
      <family val="0"/>
    </font>
    <font>
      <sz val="11"/>
      <color indexed="12"/>
      <name val="Univers"/>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Tahoma"/>
      <family val="2"/>
    </font>
    <font>
      <sz val="12"/>
      <name val="Courier"/>
      <family val="3"/>
    </font>
    <font>
      <b/>
      <sz val="12"/>
      <color indexed="10"/>
      <name val="Univers"/>
      <family val="2"/>
    </font>
    <font>
      <b/>
      <sz val="10"/>
      <color indexed="10"/>
      <name val="Courier"/>
      <family val="3"/>
    </font>
    <font>
      <b/>
      <u val="single"/>
      <sz val="11"/>
      <color indexed="8"/>
      <name val="Calibri"/>
      <family val="0"/>
    </font>
    <font>
      <b/>
      <sz val="10"/>
      <color rgb="FFFF0000"/>
      <name val="Courier"/>
      <family val="3"/>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41"/>
        <bgColor indexed="64"/>
      </patternFill>
    </fill>
    <fill>
      <patternFill patternType="solid">
        <fgColor indexed="50"/>
        <bgColor indexed="64"/>
      </patternFill>
    </fill>
    <fill>
      <patternFill patternType="solid">
        <fgColor indexed="9"/>
        <bgColor indexed="64"/>
      </patternFill>
    </fill>
    <fill>
      <patternFill patternType="solid">
        <fgColor rgb="FFCCFFCC"/>
        <bgColor indexed="64"/>
      </patternFill>
    </fill>
    <fill>
      <patternFill patternType="solid">
        <fgColor rgb="FFFFFF00"/>
        <bgColor indexed="64"/>
      </patternFill>
    </fill>
  </fills>
  <borders count="10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color indexed="63"/>
      </top>
      <bottom>
        <color indexed="63"/>
      </bottom>
    </border>
    <border>
      <left style="medium"/>
      <right style="thin"/>
      <top>
        <color indexed="63"/>
      </top>
      <bottom>
        <color indexed="63"/>
      </bottom>
    </border>
    <border>
      <left style="medium"/>
      <right style="thin"/>
      <top>
        <color indexed="63"/>
      </top>
      <bottom style="thin"/>
    </border>
    <border>
      <left style="medium"/>
      <right>
        <color indexed="63"/>
      </right>
      <top>
        <color indexed="63"/>
      </top>
      <bottom>
        <color indexed="63"/>
      </bottom>
    </border>
    <border>
      <left>
        <color indexed="63"/>
      </left>
      <right>
        <color indexed="63"/>
      </right>
      <top style="medium"/>
      <bottom>
        <color indexed="63"/>
      </bottom>
    </border>
    <border>
      <left style="medium"/>
      <right>
        <color indexed="63"/>
      </right>
      <top style="medium"/>
      <bottom>
        <color indexed="63"/>
      </bottom>
    </border>
    <border>
      <left>
        <color indexed="63"/>
      </left>
      <right>
        <color indexed="63"/>
      </right>
      <top style="thin"/>
      <bottom>
        <color indexed="63"/>
      </bottom>
    </border>
    <border>
      <left style="medium"/>
      <right>
        <color indexed="63"/>
      </right>
      <top>
        <color indexed="63"/>
      </top>
      <bottom style="medium"/>
    </border>
    <border>
      <left style="thin"/>
      <right style="thin"/>
      <top>
        <color indexed="63"/>
      </top>
      <bottom style="thin"/>
    </border>
    <border>
      <left style="thin"/>
      <right style="thin"/>
      <top>
        <color indexed="63"/>
      </top>
      <bottom style="medium"/>
    </border>
    <border>
      <left style="thin"/>
      <right>
        <color indexed="63"/>
      </right>
      <top>
        <color indexed="63"/>
      </top>
      <bottom>
        <color indexed="63"/>
      </bottom>
    </border>
    <border>
      <left>
        <color indexed="63"/>
      </left>
      <right style="thin"/>
      <top style="thin"/>
      <bottom>
        <color indexed="63"/>
      </bottom>
    </border>
    <border>
      <left>
        <color indexed="63"/>
      </left>
      <right>
        <color indexed="63"/>
      </right>
      <top>
        <color indexed="63"/>
      </top>
      <bottom style="thin"/>
    </border>
    <border>
      <left style="thin"/>
      <right style="thin"/>
      <top style="thin"/>
      <bottom>
        <color indexed="63"/>
      </bottom>
    </border>
    <border>
      <left style="thin"/>
      <right style="medium"/>
      <top style="thin"/>
      <bottom>
        <color indexed="63"/>
      </bottom>
    </border>
    <border>
      <left>
        <color indexed="63"/>
      </left>
      <right style="thin"/>
      <top>
        <color indexed="63"/>
      </top>
      <bottom>
        <color indexed="63"/>
      </bottom>
    </border>
    <border>
      <left style="thin"/>
      <right style="thin"/>
      <top style="thin"/>
      <bottom style="thin"/>
    </border>
    <border>
      <left style="thin"/>
      <right style="thin"/>
      <top style="medium"/>
      <bottom style="medium"/>
    </border>
    <border>
      <left style="thin"/>
      <right>
        <color indexed="63"/>
      </right>
      <top>
        <color indexed="63"/>
      </top>
      <bottom style="thin"/>
    </border>
    <border>
      <left style="thick"/>
      <right>
        <color indexed="63"/>
      </right>
      <top>
        <color indexed="63"/>
      </top>
      <bottom>
        <color indexed="63"/>
      </bottom>
    </border>
    <border>
      <left style="medium"/>
      <right style="thin"/>
      <top>
        <color indexed="63"/>
      </top>
      <bottom style="medium"/>
    </border>
    <border>
      <left style="medium"/>
      <right style="thin"/>
      <top style="medium"/>
      <bottom>
        <color indexed="63"/>
      </bottom>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style="medium"/>
    </border>
    <border>
      <left>
        <color indexed="63"/>
      </left>
      <right style="medium"/>
      <top style="medium"/>
      <bottom>
        <color indexed="63"/>
      </bottom>
    </border>
    <border>
      <left style="thin"/>
      <right style="medium"/>
      <top>
        <color indexed="63"/>
      </top>
      <bottom style="thin"/>
    </border>
    <border>
      <left>
        <color indexed="63"/>
      </left>
      <right>
        <color indexed="63"/>
      </right>
      <top style="medium"/>
      <bottom style="thin"/>
    </border>
    <border>
      <left style="medium"/>
      <right style="thin"/>
      <top style="thin"/>
      <bottom style="thin"/>
    </border>
    <border>
      <left style="thin"/>
      <right style="medium"/>
      <top style="thin"/>
      <bottom style="thin"/>
    </border>
    <border>
      <left style="thin"/>
      <right>
        <color indexed="63"/>
      </right>
      <top style="thin"/>
      <bottom>
        <color indexed="63"/>
      </bottom>
    </border>
    <border>
      <left style="thin"/>
      <right>
        <color indexed="63"/>
      </right>
      <top style="thin"/>
      <bottom style="thin"/>
    </border>
    <border>
      <left style="thin"/>
      <right style="medium"/>
      <top style="medium"/>
      <bottom style="thin"/>
    </border>
    <border>
      <left>
        <color indexed="63"/>
      </left>
      <right style="medium"/>
      <top style="thin"/>
      <bottom style="thin"/>
    </border>
    <border>
      <left>
        <color indexed="63"/>
      </left>
      <right>
        <color indexed="63"/>
      </right>
      <top style="thin"/>
      <bottom style="thin"/>
    </border>
    <border>
      <left>
        <color indexed="63"/>
      </left>
      <right style="medium"/>
      <top style="thin"/>
      <bottom>
        <color indexed="63"/>
      </bottom>
    </border>
    <border>
      <left>
        <color indexed="63"/>
      </left>
      <right style="thin"/>
      <top style="thin"/>
      <bottom style="thin"/>
    </border>
    <border>
      <left>
        <color indexed="63"/>
      </left>
      <right style="thick"/>
      <top style="thin"/>
      <bottom style="thin"/>
    </border>
    <border>
      <left>
        <color indexed="63"/>
      </left>
      <right style="medium"/>
      <top>
        <color indexed="63"/>
      </top>
      <bottom>
        <color indexed="63"/>
      </bottom>
    </border>
    <border>
      <left>
        <color indexed="63"/>
      </left>
      <right style="thick"/>
      <top style="thick"/>
      <bottom style="thin"/>
    </border>
    <border>
      <left style="thin"/>
      <right style="thin"/>
      <top style="thin"/>
      <bottom style="medium"/>
    </border>
    <border>
      <left>
        <color indexed="63"/>
      </left>
      <right style="thin"/>
      <top style="thin"/>
      <bottom style="medium"/>
    </border>
    <border>
      <left>
        <color indexed="63"/>
      </left>
      <right style="thin"/>
      <top>
        <color indexed="63"/>
      </top>
      <bottom style="thin"/>
    </border>
    <border>
      <left>
        <color indexed="63"/>
      </left>
      <right>
        <color indexed="63"/>
      </right>
      <top>
        <color indexed="63"/>
      </top>
      <bottom style="medium"/>
    </border>
    <border>
      <left>
        <color indexed="63"/>
      </left>
      <right style="medium"/>
      <top>
        <color indexed="63"/>
      </top>
      <bottom style="medium"/>
    </border>
    <border>
      <left style="medium"/>
      <right style="thin"/>
      <top style="thin"/>
      <bottom>
        <color indexed="63"/>
      </bottom>
    </border>
    <border>
      <left style="medium"/>
      <right>
        <color indexed="63"/>
      </right>
      <top>
        <color indexed="63"/>
      </top>
      <bottom style="thin"/>
    </border>
    <border>
      <left style="thin"/>
      <right style="thin"/>
      <top style="medium"/>
      <bottom>
        <color indexed="63"/>
      </bottom>
    </border>
    <border>
      <left style="thin"/>
      <right>
        <color indexed="63"/>
      </right>
      <top style="thin"/>
      <bottom style="medium"/>
    </border>
    <border>
      <left style="thin"/>
      <right style="medium"/>
      <top style="thin"/>
      <bottom style="medium"/>
    </border>
    <border>
      <left style="medium"/>
      <right style="thin"/>
      <top style="medium"/>
      <bottom style="medium"/>
    </border>
    <border>
      <left style="thin"/>
      <right style="medium"/>
      <top style="medium"/>
      <bottom style="medium"/>
    </border>
    <border>
      <left style="thin"/>
      <right style="medium"/>
      <top>
        <color indexed="63"/>
      </top>
      <bottom>
        <color indexed="63"/>
      </bottom>
    </border>
    <border>
      <left>
        <color indexed="63"/>
      </left>
      <right style="thin"/>
      <top style="medium"/>
      <bottom style="thin"/>
    </border>
    <border>
      <left style="thin"/>
      <right>
        <color indexed="63"/>
      </right>
      <top style="medium"/>
      <bottom style="thin"/>
    </border>
    <border>
      <left>
        <color indexed="63"/>
      </left>
      <right style="thin"/>
      <top>
        <color indexed="63"/>
      </top>
      <bottom style="medium"/>
    </border>
    <border>
      <left style="thin"/>
      <right style="medium"/>
      <top>
        <color indexed="63"/>
      </top>
      <bottom style="medium"/>
    </border>
    <border>
      <left style="thin"/>
      <right style="thick"/>
      <top style="thin"/>
      <bottom style="thin"/>
    </border>
    <border>
      <left style="thick"/>
      <right style="thin"/>
      <top>
        <color indexed="63"/>
      </top>
      <bottom>
        <color indexed="63"/>
      </bottom>
    </border>
    <border>
      <left style="thick"/>
      <right style="thin"/>
      <top>
        <color indexed="63"/>
      </top>
      <bottom style="thin"/>
    </border>
    <border>
      <left style="thick"/>
      <right style="thin"/>
      <top style="thin"/>
      <bottom>
        <color indexed="63"/>
      </bottom>
    </border>
    <border>
      <left style="thick"/>
      <right>
        <color indexed="63"/>
      </right>
      <top>
        <color indexed="63"/>
      </top>
      <bottom style="thin"/>
    </border>
    <border>
      <left style="thick"/>
      <right>
        <color indexed="63"/>
      </right>
      <top>
        <color indexed="63"/>
      </top>
      <bottom style="thick"/>
    </border>
    <border>
      <left style="medium"/>
      <right style="medium"/>
      <top>
        <color indexed="63"/>
      </top>
      <bottom>
        <color indexed="63"/>
      </bottom>
    </border>
    <border>
      <left style="thick"/>
      <right>
        <color indexed="63"/>
      </right>
      <top style="thick"/>
      <bottom>
        <color indexed="63"/>
      </bottom>
    </border>
    <border>
      <left>
        <color indexed="63"/>
      </left>
      <right>
        <color indexed="63"/>
      </right>
      <top style="thick"/>
      <bottom>
        <color indexed="63"/>
      </bottom>
    </border>
    <border>
      <left style="thin"/>
      <right>
        <color indexed="63"/>
      </right>
      <top style="thick"/>
      <bottom style="thin"/>
    </border>
    <border>
      <left style="thin"/>
      <right style="thin"/>
      <top>
        <color indexed="63"/>
      </top>
      <bottom style="thick"/>
    </border>
    <border>
      <left>
        <color indexed="63"/>
      </left>
      <right style="medium"/>
      <top>
        <color indexed="63"/>
      </top>
      <bottom style="thin"/>
    </border>
    <border>
      <left style="medium"/>
      <right>
        <color indexed="63"/>
      </right>
      <top style="thin"/>
      <bottom>
        <color indexed="63"/>
      </bottom>
    </border>
    <border>
      <left>
        <color indexed="63"/>
      </left>
      <right style="medium"/>
      <top style="medium"/>
      <bottom style="thin"/>
    </border>
    <border>
      <left style="medium"/>
      <right>
        <color indexed="63"/>
      </right>
      <top style="thin"/>
      <bottom style="thin"/>
    </border>
    <border>
      <left style="thin"/>
      <right style="medium"/>
      <top style="medium"/>
      <bottom>
        <color indexed="63"/>
      </bottom>
    </border>
    <border>
      <left style="medium"/>
      <right style="thin"/>
      <top style="thin"/>
      <bottom style="medium"/>
    </border>
    <border>
      <left style="thin"/>
      <right style="thick"/>
      <top>
        <color indexed="63"/>
      </top>
      <bottom style="medium"/>
    </border>
    <border>
      <left style="thick"/>
      <right>
        <color indexed="63"/>
      </right>
      <top style="thin"/>
      <bottom style="thin"/>
    </border>
    <border>
      <left style="thick"/>
      <right style="thin"/>
      <top style="thin"/>
      <bottom style="thin"/>
    </border>
    <border>
      <left style="thin"/>
      <right style="thick"/>
      <top style="thin"/>
      <bottom style="medium"/>
    </border>
    <border>
      <left style="thin"/>
      <right style="thick"/>
      <top>
        <color indexed="63"/>
      </top>
      <bottom style="thin"/>
    </border>
    <border>
      <left style="thin"/>
      <right style="thick"/>
      <top style="medium"/>
      <bottom style="medium"/>
    </border>
    <border>
      <left style="thin"/>
      <right style="thick"/>
      <top style="thin"/>
      <bottom>
        <color indexed="63"/>
      </bottom>
    </border>
    <border>
      <left style="thin"/>
      <right style="thick"/>
      <top>
        <color indexed="63"/>
      </top>
      <bottom style="thick"/>
    </border>
    <border>
      <left style="medium"/>
      <right style="thin"/>
      <top style="medium"/>
      <bottom style="thin"/>
    </border>
    <border>
      <left style="thin"/>
      <right style="thin"/>
      <top style="medium"/>
      <bottom style="thin"/>
    </border>
    <border>
      <left style="medium"/>
      <right style="medium"/>
      <top style="medium"/>
      <bottom style="thin"/>
    </border>
    <border>
      <left style="medium"/>
      <right style="medium"/>
      <top style="thin"/>
      <bottom style="medium"/>
    </border>
    <border>
      <left style="medium"/>
      <right style="medium"/>
      <top style="thin"/>
      <bottom style="thin"/>
    </border>
    <border>
      <left>
        <color indexed="63"/>
      </left>
      <right>
        <color indexed="63"/>
      </right>
      <top style="thick"/>
      <bottom style="thin"/>
    </border>
    <border>
      <left>
        <color indexed="63"/>
      </left>
      <right style="thick"/>
      <top>
        <color indexed="63"/>
      </top>
      <bottom style="thin"/>
    </border>
    <border>
      <left>
        <color indexed="63"/>
      </left>
      <right style="thick"/>
      <top>
        <color indexed="63"/>
      </top>
      <bottom>
        <color indexed="63"/>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5" borderId="0" applyNumberFormat="0" applyBorder="0" applyAlignment="0" applyProtection="0"/>
    <xf numFmtId="0" fontId="52" fillId="8" borderId="0" applyNumberFormat="0" applyBorder="0" applyAlignment="0" applyProtection="0"/>
    <xf numFmtId="0" fontId="52" fillId="11" borderId="0" applyNumberFormat="0" applyBorder="0" applyAlignment="0" applyProtection="0"/>
    <xf numFmtId="0" fontId="53" fillId="12"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3" borderId="0" applyNumberFormat="0" applyBorder="0" applyAlignment="0" applyProtection="0"/>
    <xf numFmtId="0" fontId="53" fillId="14" borderId="0" applyNumberFormat="0" applyBorder="0" applyAlignment="0" applyProtection="0"/>
    <xf numFmtId="0" fontId="53" fillId="19" borderId="0" applyNumberFormat="0" applyBorder="0" applyAlignment="0" applyProtection="0"/>
    <xf numFmtId="0" fontId="54" fillId="3" borderId="0" applyNumberFormat="0" applyBorder="0" applyAlignment="0" applyProtection="0"/>
    <xf numFmtId="0" fontId="55" fillId="20" borderId="1" applyNumberFormat="0" applyAlignment="0" applyProtection="0"/>
    <xf numFmtId="0" fontId="56" fillId="21"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7" fillId="0" borderId="0" applyNumberFormat="0" applyFill="0" applyBorder="0" applyAlignment="0" applyProtection="0"/>
    <xf numFmtId="0" fontId="37" fillId="0" borderId="0" applyNumberFormat="0" applyFill="0" applyBorder="0" applyAlignment="0" applyProtection="0"/>
    <xf numFmtId="0" fontId="58" fillId="4"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38" fillId="0" borderId="0" applyNumberFormat="0" applyFill="0" applyBorder="0" applyAlignment="0" applyProtection="0"/>
    <xf numFmtId="0" fontId="62" fillId="7" borderId="1" applyNumberFormat="0" applyAlignment="0" applyProtection="0"/>
    <xf numFmtId="0" fontId="63" fillId="0" borderId="6" applyNumberFormat="0" applyFill="0" applyAlignment="0" applyProtection="0"/>
    <xf numFmtId="0" fontId="64" fillId="22" borderId="0" applyNumberFormat="0" applyBorder="0" applyAlignment="0" applyProtection="0"/>
    <xf numFmtId="0" fontId="69"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23" borderId="7" applyNumberFormat="0" applyFont="0" applyAlignment="0" applyProtection="0"/>
    <xf numFmtId="0" fontId="65" fillId="20" borderId="8" applyNumberFormat="0" applyAlignment="0" applyProtection="0"/>
    <xf numFmtId="9" fontId="1"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1558">
    <xf numFmtId="0" fontId="0" fillId="0" borderId="0" xfId="0" applyAlignment="1">
      <alignment/>
    </xf>
    <xf numFmtId="0" fontId="4" fillId="0" borderId="10" xfId="0" applyFont="1" applyFill="1" applyBorder="1" applyAlignment="1" applyProtection="1">
      <alignment horizontal="left" vertical="center" indent="2"/>
      <protection/>
    </xf>
    <xf numFmtId="0" fontId="3" fillId="0" borderId="11" xfId="0" applyFont="1" applyFill="1" applyBorder="1" applyAlignment="1" applyProtection="1">
      <alignment horizontal="left" vertical="center"/>
      <protection/>
    </xf>
    <xf numFmtId="0" fontId="3" fillId="0" borderId="12" xfId="0" applyFont="1" applyFill="1" applyBorder="1" applyAlignment="1" applyProtection="1">
      <alignment horizontal="left" vertical="center"/>
      <protection/>
    </xf>
    <xf numFmtId="0" fontId="3" fillId="0" borderId="13" xfId="0" applyFont="1" applyFill="1" applyBorder="1" applyAlignment="1" applyProtection="1">
      <alignment horizontal="left" vertical="center"/>
      <protection/>
    </xf>
    <xf numFmtId="0" fontId="3" fillId="0" borderId="12" xfId="0" applyFont="1" applyBorder="1" applyAlignment="1" applyProtection="1">
      <alignment horizontal="center" vertical="center"/>
      <protection/>
    </xf>
    <xf numFmtId="0" fontId="4" fillId="0" borderId="0" xfId="0" applyFont="1" applyFill="1" applyAlignment="1" applyProtection="1">
      <alignment/>
      <protection locked="0"/>
    </xf>
    <xf numFmtId="0" fontId="4" fillId="0" borderId="0" xfId="0" applyFont="1" applyFill="1" applyBorder="1" applyAlignment="1" applyProtection="1">
      <alignment/>
      <protection locked="0"/>
    </xf>
    <xf numFmtId="0" fontId="4" fillId="0" borderId="0" xfId="0" applyFont="1" applyFill="1" applyAlignment="1" applyProtection="1">
      <alignment vertical="center"/>
      <protection locked="0"/>
    </xf>
    <xf numFmtId="0" fontId="4" fillId="0" borderId="14" xfId="0" applyFont="1" applyFill="1" applyBorder="1" applyAlignment="1" applyProtection="1">
      <alignment/>
      <protection/>
    </xf>
    <xf numFmtId="0" fontId="4" fillId="0" borderId="0" xfId="0" applyFont="1" applyFill="1" applyBorder="1" applyAlignment="1" applyProtection="1">
      <alignment/>
      <protection/>
    </xf>
    <xf numFmtId="0" fontId="3" fillId="0" borderId="15" xfId="0" applyFont="1" applyBorder="1" applyAlignment="1" applyProtection="1">
      <alignment horizontal="center"/>
      <protection/>
    </xf>
    <xf numFmtId="0" fontId="4" fillId="0" borderId="16" xfId="0" applyFont="1" applyBorder="1" applyAlignment="1" applyProtection="1">
      <alignment vertical="center"/>
      <protection locked="0"/>
    </xf>
    <xf numFmtId="0" fontId="3" fillId="0" borderId="17" xfId="0" applyFont="1" applyFill="1" applyBorder="1" applyAlignment="1" applyProtection="1">
      <alignment horizontal="left" vertical="center"/>
      <protection/>
    </xf>
    <xf numFmtId="0" fontId="3" fillId="0" borderId="11" xfId="0" applyFont="1" applyFill="1" applyBorder="1" applyAlignment="1" applyProtection="1">
      <alignment horizontal="left" vertical="center"/>
      <protection/>
    </xf>
    <xf numFmtId="0" fontId="3" fillId="0" borderId="12" xfId="0" applyFont="1" applyFill="1" applyBorder="1" applyAlignment="1" applyProtection="1">
      <alignment horizontal="left" vertical="center"/>
      <protection/>
    </xf>
    <xf numFmtId="0" fontId="14" fillId="0" borderId="10" xfId="0" applyFont="1" applyFill="1" applyBorder="1" applyAlignment="1" applyProtection="1">
      <alignment horizontal="left" vertical="center"/>
      <protection/>
    </xf>
    <xf numFmtId="0" fontId="14" fillId="0" borderId="10" xfId="0" applyFont="1" applyFill="1" applyBorder="1" applyAlignment="1" applyProtection="1">
      <alignment horizontal="left" vertical="center" indent="2"/>
      <protection/>
    </xf>
    <xf numFmtId="0" fontId="14" fillId="0" borderId="10" xfId="0" applyFont="1" applyFill="1" applyBorder="1" applyAlignment="1" applyProtection="1">
      <alignment horizontal="left" vertical="center" indent="3"/>
      <protection/>
    </xf>
    <xf numFmtId="0" fontId="14" fillId="0" borderId="10" xfId="0" applyFont="1" applyFill="1" applyBorder="1" applyAlignment="1" applyProtection="1">
      <alignment horizontal="left" vertical="center" indent="1"/>
      <protection/>
    </xf>
    <xf numFmtId="0" fontId="14" fillId="0" borderId="18" xfId="0" applyFont="1" applyFill="1" applyBorder="1" applyAlignment="1" applyProtection="1">
      <alignment horizontal="left" vertical="center" indent="2"/>
      <protection/>
    </xf>
    <xf numFmtId="0" fontId="14" fillId="0" borderId="18" xfId="0" applyFont="1" applyFill="1" applyBorder="1" applyAlignment="1" applyProtection="1">
      <alignment horizontal="left" vertical="center" indent="1"/>
      <protection/>
    </xf>
    <xf numFmtId="0" fontId="14" fillId="0" borderId="18" xfId="0" applyFont="1" applyFill="1" applyBorder="1" applyAlignment="1" applyProtection="1">
      <alignment horizontal="left" vertical="center"/>
      <protection/>
    </xf>
    <xf numFmtId="0" fontId="14" fillId="0" borderId="19" xfId="0" applyFont="1" applyFill="1" applyBorder="1" applyAlignment="1" applyProtection="1">
      <alignment horizontal="left" vertical="center" indent="1"/>
      <protection/>
    </xf>
    <xf numFmtId="0" fontId="14" fillId="0" borderId="20" xfId="0" applyFont="1" applyFill="1" applyBorder="1" applyAlignment="1" applyProtection="1">
      <alignment horizontal="center" vertical="center"/>
      <protection/>
    </xf>
    <xf numFmtId="0" fontId="14" fillId="0" borderId="21" xfId="0" applyFont="1" applyFill="1" applyBorder="1" applyAlignment="1" applyProtection="1">
      <alignment horizontal="center" vertical="center"/>
      <protection/>
    </xf>
    <xf numFmtId="0" fontId="13" fillId="0" borderId="18" xfId="0" applyFont="1" applyFill="1" applyBorder="1" applyAlignment="1" applyProtection="1">
      <alignment horizontal="center" vertical="center"/>
      <protection/>
    </xf>
    <xf numFmtId="0" fontId="4" fillId="0" borderId="22" xfId="0" applyFont="1" applyBorder="1" applyAlignment="1" applyProtection="1">
      <alignment/>
      <protection locked="0"/>
    </xf>
    <xf numFmtId="0" fontId="3" fillId="0" borderId="11" xfId="62" applyFont="1" applyFill="1" applyBorder="1" applyAlignment="1" applyProtection="1">
      <alignment horizontal="center" vertical="center"/>
      <protection/>
    </xf>
    <xf numFmtId="0" fontId="14" fillId="0" borderId="18" xfId="0" applyFont="1" applyFill="1" applyBorder="1" applyAlignment="1" applyProtection="1">
      <alignment horizontal="left" vertical="center" indent="3"/>
      <protection/>
    </xf>
    <xf numFmtId="0" fontId="18" fillId="0" borderId="0" xfId="0" applyFont="1" applyFill="1" applyAlignment="1" applyProtection="1">
      <alignment/>
      <protection locked="0"/>
    </xf>
    <xf numFmtId="0" fontId="19" fillId="0" borderId="20" xfId="0" applyFont="1" applyFill="1" applyBorder="1" applyAlignment="1" applyProtection="1">
      <alignment horizontal="center" vertical="center"/>
      <protection/>
    </xf>
    <xf numFmtId="0" fontId="14" fillId="0" borderId="10" xfId="0" applyFont="1" applyFill="1" applyBorder="1" applyAlignment="1" applyProtection="1" quotePrefix="1">
      <alignment horizontal="left" vertical="center" indent="2"/>
      <protection/>
    </xf>
    <xf numFmtId="0" fontId="14" fillId="0" borderId="10" xfId="0" applyFont="1" applyFill="1" applyBorder="1" applyAlignment="1" applyProtection="1">
      <alignment vertical="center"/>
      <protection/>
    </xf>
    <xf numFmtId="0" fontId="4" fillId="0" borderId="0" xfId="0" applyFont="1" applyFill="1" applyBorder="1" applyAlignment="1" applyProtection="1">
      <alignment/>
      <protection/>
    </xf>
    <xf numFmtId="0" fontId="4" fillId="0" borderId="0" xfId="0" applyFont="1" applyFill="1" applyAlignment="1" applyProtection="1">
      <alignment/>
      <protection/>
    </xf>
    <xf numFmtId="0" fontId="14" fillId="0" borderId="23" xfId="0" applyFont="1" applyFill="1" applyBorder="1" applyAlignment="1" applyProtection="1">
      <alignment horizontal="center" vertical="center"/>
      <protection/>
    </xf>
    <xf numFmtId="0" fontId="14" fillId="0" borderId="24" xfId="0" applyFont="1" applyFill="1" applyBorder="1" applyAlignment="1" applyProtection="1">
      <alignment horizontal="center" vertical="center"/>
      <protection/>
    </xf>
    <xf numFmtId="0" fontId="14" fillId="0" borderId="25" xfId="0" applyFont="1" applyFill="1" applyBorder="1" applyAlignment="1" applyProtection="1">
      <alignment horizontal="center" vertical="center"/>
      <protection/>
    </xf>
    <xf numFmtId="0" fontId="14" fillId="0" borderId="0" xfId="0" applyFont="1" applyFill="1" applyBorder="1" applyAlignment="1" applyProtection="1">
      <alignment horizontal="center" vertical="center"/>
      <protection/>
    </xf>
    <xf numFmtId="0" fontId="14" fillId="0" borderId="25" xfId="0" applyFont="1" applyFill="1" applyBorder="1" applyAlignment="1" applyProtection="1">
      <alignment horizontal="center"/>
      <protection/>
    </xf>
    <xf numFmtId="0" fontId="13" fillId="0" borderId="25" xfId="0" applyFont="1" applyFill="1" applyBorder="1" applyAlignment="1" applyProtection="1">
      <alignment horizontal="center" vertical="center"/>
      <protection/>
    </xf>
    <xf numFmtId="0" fontId="8" fillId="0" borderId="12" xfId="62" applyFont="1" applyFill="1" applyBorder="1" applyAlignment="1" applyProtection="1">
      <alignment horizontal="center" vertical="center"/>
      <protection/>
    </xf>
    <xf numFmtId="0" fontId="4" fillId="0" borderId="26" xfId="0" applyFont="1" applyFill="1" applyBorder="1" applyAlignment="1" applyProtection="1">
      <alignment horizontal="center" vertical="center"/>
      <protection/>
    </xf>
    <xf numFmtId="0" fontId="14" fillId="0" borderId="18" xfId="0" applyFont="1" applyFill="1" applyBorder="1" applyAlignment="1" applyProtection="1">
      <alignment vertical="center"/>
      <protection/>
    </xf>
    <xf numFmtId="0" fontId="14" fillId="0" borderId="19" xfId="0" applyFont="1" applyFill="1" applyBorder="1" applyAlignment="1" applyProtection="1">
      <alignment horizontal="left" vertical="center" indent="3"/>
      <protection/>
    </xf>
    <xf numFmtId="0" fontId="14" fillId="0" borderId="19" xfId="0" applyFont="1" applyFill="1" applyBorder="1" applyAlignment="1" applyProtection="1">
      <alignment horizontal="left" vertical="center" indent="2"/>
      <protection/>
    </xf>
    <xf numFmtId="0" fontId="14" fillId="0" borderId="27" xfId="0" applyFont="1" applyFill="1" applyBorder="1" applyAlignment="1" applyProtection="1">
      <alignment horizontal="left" vertical="center" indent="1"/>
      <protection/>
    </xf>
    <xf numFmtId="0" fontId="3" fillId="0" borderId="18" xfId="0" applyFont="1" applyBorder="1" applyAlignment="1" applyProtection="1">
      <alignment horizontal="center" vertical="center"/>
      <protection/>
    </xf>
    <xf numFmtId="0" fontId="3" fillId="0" borderId="28" xfId="0" applyFont="1" applyFill="1" applyBorder="1" applyAlignment="1" applyProtection="1">
      <alignment horizontal="center" vertical="center"/>
      <protection/>
    </xf>
    <xf numFmtId="0" fontId="14" fillId="0" borderId="26" xfId="0" applyFont="1" applyFill="1" applyBorder="1" applyAlignment="1" applyProtection="1">
      <alignment horizontal="center" vertical="center"/>
      <protection/>
    </xf>
    <xf numFmtId="49" fontId="3" fillId="0" borderId="29" xfId="0" applyNumberFormat="1" applyFont="1" applyFill="1" applyBorder="1" applyAlignment="1" applyProtection="1">
      <alignment horizontal="left" vertical="center"/>
      <protection/>
    </xf>
    <xf numFmtId="0" fontId="3" fillId="0" borderId="15" xfId="0" applyFont="1" applyBorder="1" applyAlignment="1" applyProtection="1">
      <alignment horizontal="center"/>
      <protection locked="0"/>
    </xf>
    <xf numFmtId="0" fontId="3" fillId="0" borderId="11" xfId="0" applyFont="1" applyFill="1" applyBorder="1" applyAlignment="1" applyProtection="1">
      <alignment horizontal="left" vertical="center" indent="2"/>
      <protection/>
    </xf>
    <xf numFmtId="0" fontId="3" fillId="0" borderId="30" xfId="0" applyFont="1" applyFill="1" applyBorder="1" applyAlignment="1" applyProtection="1">
      <alignment horizontal="left" vertical="center" indent="2"/>
      <protection/>
    </xf>
    <xf numFmtId="0" fontId="3" fillId="0" borderId="12" xfId="0" applyFont="1" applyFill="1" applyBorder="1" applyAlignment="1" applyProtection="1">
      <alignment horizontal="left" vertical="center" indent="2"/>
      <protection/>
    </xf>
    <xf numFmtId="0" fontId="4" fillId="0" borderId="0" xfId="0" applyFont="1" applyAlignment="1" applyProtection="1">
      <alignment/>
      <protection/>
    </xf>
    <xf numFmtId="0" fontId="3" fillId="0" borderId="0" xfId="0" applyFont="1" applyAlignment="1" applyProtection="1">
      <alignment/>
      <protection/>
    </xf>
    <xf numFmtId="0" fontId="19" fillId="0" borderId="0" xfId="0" applyFont="1" applyBorder="1" applyAlignment="1" applyProtection="1">
      <alignment horizontal="center" vertical="center"/>
      <protection/>
    </xf>
    <xf numFmtId="0" fontId="26" fillId="0" borderId="0" xfId="0" applyFont="1" applyBorder="1" applyAlignment="1" applyProtection="1">
      <alignment/>
      <protection/>
    </xf>
    <xf numFmtId="0" fontId="4" fillId="0" borderId="22" xfId="0" applyFont="1" applyBorder="1" applyAlignment="1" applyProtection="1">
      <alignment/>
      <protection/>
    </xf>
    <xf numFmtId="0" fontId="3" fillId="0" borderId="0" xfId="0" applyFont="1" applyAlignment="1" applyProtection="1">
      <alignment horizontal="left" vertical="center"/>
      <protection/>
    </xf>
    <xf numFmtId="0" fontId="19" fillId="0" borderId="18" xfId="0" applyFont="1" applyBorder="1" applyAlignment="1" applyProtection="1">
      <alignment horizontal="center" vertical="center"/>
      <protection/>
    </xf>
    <xf numFmtId="0" fontId="4" fillId="0" borderId="10" xfId="0" applyFont="1" applyBorder="1" applyAlignment="1" applyProtection="1">
      <alignment/>
      <protection/>
    </xf>
    <xf numFmtId="0" fontId="3" fillId="0" borderId="10" xfId="0" applyFont="1" applyBorder="1" applyAlignment="1" applyProtection="1">
      <alignment horizontal="right"/>
      <protection/>
    </xf>
    <xf numFmtId="0" fontId="3" fillId="20" borderId="18" xfId="0" applyFont="1" applyFill="1" applyBorder="1" applyAlignment="1" applyProtection="1">
      <alignment horizontal="center" vertical="center"/>
      <protection/>
    </xf>
    <xf numFmtId="0" fontId="3" fillId="20" borderId="18" xfId="0" applyFont="1" applyFill="1" applyBorder="1" applyAlignment="1" applyProtection="1">
      <alignment vertical="center"/>
      <protection/>
    </xf>
    <xf numFmtId="0" fontId="3" fillId="20" borderId="10" xfId="0" applyFont="1" applyFill="1" applyBorder="1" applyAlignment="1" applyProtection="1">
      <alignment vertical="center"/>
      <protection/>
    </xf>
    <xf numFmtId="3" fontId="4" fillId="0" borderId="18" xfId="0" applyNumberFormat="1" applyFont="1" applyBorder="1" applyAlignment="1" applyProtection="1">
      <alignment horizontal="right" vertical="center"/>
      <protection/>
    </xf>
    <xf numFmtId="0" fontId="3" fillId="20" borderId="26" xfId="0" applyFont="1" applyFill="1" applyBorder="1" applyAlignment="1" applyProtection="1">
      <alignment horizontal="center" vertical="center"/>
      <protection/>
    </xf>
    <xf numFmtId="0" fontId="4" fillId="20" borderId="23" xfId="0" applyFont="1" applyFill="1" applyBorder="1" applyAlignment="1" applyProtection="1">
      <alignment horizontal="center" vertical="center"/>
      <protection/>
    </xf>
    <xf numFmtId="0" fontId="19" fillId="0" borderId="0" xfId="0" applyFont="1" applyBorder="1" applyAlignment="1" applyProtection="1">
      <alignment horizontal="center"/>
      <protection/>
    </xf>
    <xf numFmtId="0" fontId="3" fillId="0" borderId="0" xfId="0" applyFont="1" applyFill="1" applyAlignment="1" applyProtection="1">
      <alignment horizontal="right"/>
      <protection/>
    </xf>
    <xf numFmtId="0" fontId="4" fillId="0" borderId="31" xfId="0" applyFont="1" applyFill="1" applyBorder="1" applyAlignment="1" applyProtection="1">
      <alignment/>
      <protection/>
    </xf>
    <xf numFmtId="0" fontId="19" fillId="0" borderId="32" xfId="0" applyFont="1" applyFill="1" applyBorder="1" applyAlignment="1" applyProtection="1">
      <alignment horizontal="center" vertical="center"/>
      <protection/>
    </xf>
    <xf numFmtId="0" fontId="4" fillId="0" borderId="33" xfId="0" applyFont="1" applyFill="1" applyBorder="1" applyAlignment="1" applyProtection="1">
      <alignment/>
      <protection/>
    </xf>
    <xf numFmtId="0" fontId="8" fillId="0" borderId="11" xfId="0" applyFont="1" applyFill="1" applyBorder="1" applyAlignment="1" applyProtection="1">
      <alignment/>
      <protection/>
    </xf>
    <xf numFmtId="0" fontId="4" fillId="0" borderId="16" xfId="0" applyFont="1" applyFill="1" applyBorder="1" applyAlignment="1" applyProtection="1">
      <alignment vertical="center"/>
      <protection/>
    </xf>
    <xf numFmtId="0" fontId="4" fillId="0" borderId="34" xfId="0" applyFont="1" applyFill="1" applyBorder="1" applyAlignment="1" applyProtection="1">
      <alignment vertical="center"/>
      <protection/>
    </xf>
    <xf numFmtId="0" fontId="4" fillId="0" borderId="0" xfId="0" applyFont="1" applyFill="1" applyAlignment="1" applyProtection="1">
      <alignment vertical="center"/>
      <protection/>
    </xf>
    <xf numFmtId="0" fontId="4" fillId="0" borderId="20" xfId="0" applyFont="1" applyBorder="1" applyAlignment="1" applyProtection="1">
      <alignment/>
      <protection/>
    </xf>
    <xf numFmtId="0" fontId="3" fillId="0" borderId="0" xfId="0" applyFont="1" applyFill="1" applyAlignment="1" applyProtection="1">
      <alignment horizontal="center"/>
      <protection/>
    </xf>
    <xf numFmtId="0" fontId="4" fillId="0" borderId="14" xfId="0" applyFont="1" applyBorder="1" applyAlignment="1" applyProtection="1">
      <alignment/>
      <protection/>
    </xf>
    <xf numFmtId="0" fontId="4" fillId="0" borderId="35" xfId="0" applyFont="1" applyFill="1" applyBorder="1" applyAlignment="1" applyProtection="1">
      <alignment/>
      <protection/>
    </xf>
    <xf numFmtId="3" fontId="4" fillId="0" borderId="36" xfId="0" applyNumberFormat="1" applyFont="1" applyBorder="1" applyAlignment="1" applyProtection="1">
      <alignment horizontal="right" vertical="center"/>
      <protection/>
    </xf>
    <xf numFmtId="0" fontId="8" fillId="0" borderId="0" xfId="0" applyFont="1" applyFill="1" applyAlignment="1" applyProtection="1">
      <alignment/>
      <protection/>
    </xf>
    <xf numFmtId="0" fontId="4" fillId="0" borderId="0" xfId="0" applyFont="1" applyFill="1" applyAlignment="1" applyProtection="1">
      <alignment/>
      <protection/>
    </xf>
    <xf numFmtId="0" fontId="4" fillId="0" borderId="0" xfId="0" applyFont="1" applyFill="1" applyBorder="1" applyAlignment="1" applyProtection="1">
      <alignment/>
      <protection/>
    </xf>
    <xf numFmtId="0" fontId="4" fillId="0" borderId="0" xfId="0" applyFont="1" applyFill="1" applyAlignment="1" applyProtection="1">
      <alignment vertical="center"/>
      <protection/>
    </xf>
    <xf numFmtId="0" fontId="4" fillId="0"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3" fillId="0" borderId="0" xfId="0" applyFont="1" applyFill="1" applyBorder="1" applyAlignment="1" applyProtection="1">
      <alignment horizontal="left" vertical="center"/>
      <protection/>
    </xf>
    <xf numFmtId="0" fontId="4" fillId="0" borderId="25" xfId="0" applyFont="1" applyFill="1" applyBorder="1" applyAlignment="1" applyProtection="1">
      <alignment vertical="center"/>
      <protection/>
    </xf>
    <xf numFmtId="0" fontId="4" fillId="0" borderId="0" xfId="0" applyFont="1" applyFill="1" applyAlignment="1" applyProtection="1">
      <alignment horizontal="left"/>
      <protection/>
    </xf>
    <xf numFmtId="0" fontId="19" fillId="0" borderId="37" xfId="0" applyFont="1" applyFill="1" applyBorder="1" applyAlignment="1" applyProtection="1">
      <alignment horizontal="center"/>
      <protection/>
    </xf>
    <xf numFmtId="0" fontId="15" fillId="0" borderId="0" xfId="0" applyFont="1" applyFill="1" applyBorder="1" applyAlignment="1" applyProtection="1">
      <alignment horizontal="center" vertical="center"/>
      <protection/>
    </xf>
    <xf numFmtId="0" fontId="14" fillId="0" borderId="22" xfId="0" applyFont="1" applyFill="1" applyBorder="1" applyAlignment="1" applyProtection="1">
      <alignment horizontal="center" vertical="center"/>
      <protection/>
    </xf>
    <xf numFmtId="0" fontId="19" fillId="0" borderId="0" xfId="0" applyFont="1" applyFill="1" applyBorder="1" applyAlignment="1" applyProtection="1">
      <alignment horizontal="center"/>
      <protection/>
    </xf>
    <xf numFmtId="3" fontId="0" fillId="0" borderId="0" xfId="0" applyNumberFormat="1" applyAlignment="1">
      <alignment/>
    </xf>
    <xf numFmtId="0" fontId="3" fillId="0" borderId="38" xfId="0" applyFont="1" applyFill="1" applyBorder="1" applyAlignment="1" applyProtection="1">
      <alignment horizontal="left" vertical="center" indent="2"/>
      <protection/>
    </xf>
    <xf numFmtId="3" fontId="4" fillId="0" borderId="26" xfId="0" applyNumberFormat="1" applyFont="1" applyBorder="1" applyAlignment="1" applyProtection="1">
      <alignment horizontal="right" vertical="center"/>
      <protection/>
    </xf>
    <xf numFmtId="3" fontId="4" fillId="0" borderId="39" xfId="0" applyNumberFormat="1" applyFont="1" applyBorder="1" applyAlignment="1" applyProtection="1">
      <alignment horizontal="right" vertical="center"/>
      <protection/>
    </xf>
    <xf numFmtId="0" fontId="4" fillId="0" borderId="0" xfId="0" applyFont="1" applyBorder="1" applyAlignment="1" applyProtection="1">
      <alignment/>
      <protection/>
    </xf>
    <xf numFmtId="0" fontId="4" fillId="0" borderId="40" xfId="0" applyFont="1" applyBorder="1" applyAlignment="1" applyProtection="1">
      <alignment/>
      <protection/>
    </xf>
    <xf numFmtId="0" fontId="3" fillId="0" borderId="0" xfId="0" applyFont="1" applyAlignment="1" applyProtection="1">
      <alignment horizontal="center"/>
      <protection/>
    </xf>
    <xf numFmtId="0" fontId="3" fillId="0" borderId="18" xfId="0" applyFont="1" applyFill="1" applyBorder="1" applyAlignment="1" applyProtection="1">
      <alignment horizontal="center" vertical="center"/>
      <protection/>
    </xf>
    <xf numFmtId="0" fontId="3" fillId="0" borderId="26" xfId="0" applyFont="1" applyFill="1" applyBorder="1" applyAlignment="1" applyProtection="1">
      <alignment horizontal="center" vertical="center"/>
      <protection/>
    </xf>
    <xf numFmtId="0" fontId="3" fillId="0" borderId="23" xfId="0" applyFont="1" applyBorder="1" applyAlignment="1" applyProtection="1">
      <alignment/>
      <protection/>
    </xf>
    <xf numFmtId="0" fontId="3" fillId="0" borderId="10" xfId="0" applyFont="1" applyBorder="1" applyAlignment="1" applyProtection="1">
      <alignment/>
      <protection/>
    </xf>
    <xf numFmtId="0" fontId="3" fillId="0" borderId="18" xfId="62" applyFont="1" applyFill="1" applyBorder="1" applyAlignment="1" applyProtection="1">
      <alignment horizontal="left" vertical="center"/>
      <protection/>
    </xf>
    <xf numFmtId="0" fontId="14" fillId="0" borderId="19" xfId="0" applyFont="1" applyFill="1" applyBorder="1" applyAlignment="1" applyProtection="1">
      <alignment horizontal="center" vertical="center"/>
      <protection/>
    </xf>
    <xf numFmtId="0" fontId="14" fillId="0" borderId="30" xfId="62" applyFont="1" applyFill="1" applyBorder="1" applyAlignment="1" applyProtection="1" quotePrefix="1">
      <alignment horizontal="left" vertical="center" indent="2"/>
      <protection/>
    </xf>
    <xf numFmtId="0" fontId="14" fillId="0" borderId="40" xfId="0" applyFont="1" applyFill="1" applyBorder="1" applyAlignment="1" applyProtection="1">
      <alignment horizontal="right" vertical="center"/>
      <protection/>
    </xf>
    <xf numFmtId="0" fontId="4" fillId="0" borderId="0" xfId="0" applyNumberFormat="1" applyFont="1" applyFill="1" applyBorder="1" applyAlignment="1" applyProtection="1">
      <alignment horizontal="center"/>
      <protection/>
    </xf>
    <xf numFmtId="0" fontId="3" fillId="0" borderId="0" xfId="0" applyFont="1" applyFill="1" applyBorder="1" applyAlignment="1" applyProtection="1">
      <alignment vertical="center"/>
      <protection/>
    </xf>
    <xf numFmtId="0" fontId="4" fillId="0" borderId="26" xfId="0" applyFont="1" applyFill="1" applyBorder="1" applyAlignment="1" applyProtection="1">
      <alignment vertical="center"/>
      <protection/>
    </xf>
    <xf numFmtId="0" fontId="19" fillId="0" borderId="15" xfId="0" applyFont="1" applyFill="1" applyBorder="1" applyAlignment="1" applyProtection="1">
      <alignment horizontal="center"/>
      <protection/>
    </xf>
    <xf numFmtId="0" fontId="14" fillId="0" borderId="24" xfId="0" applyFont="1" applyFill="1" applyBorder="1" applyAlignment="1" applyProtection="1">
      <alignment horizontal="right" vertical="center"/>
      <protection/>
    </xf>
    <xf numFmtId="0" fontId="4" fillId="0" borderId="41" xfId="0" applyFont="1" applyFill="1" applyBorder="1" applyAlignment="1" applyProtection="1">
      <alignment vertical="center"/>
      <protection/>
    </xf>
    <xf numFmtId="0" fontId="4" fillId="20" borderId="10" xfId="0" applyFont="1" applyFill="1" applyBorder="1" applyAlignment="1" applyProtection="1">
      <alignment horizontal="center" vertical="center"/>
      <protection/>
    </xf>
    <xf numFmtId="0" fontId="4" fillId="20" borderId="10" xfId="0" applyFont="1" applyFill="1" applyBorder="1" applyAlignment="1" applyProtection="1">
      <alignment/>
      <protection/>
    </xf>
    <xf numFmtId="0" fontId="14" fillId="0" borderId="10" xfId="0" applyFont="1" applyFill="1" applyBorder="1" applyAlignment="1" applyProtection="1">
      <alignment horizontal="left" vertical="top"/>
      <protection/>
    </xf>
    <xf numFmtId="1" fontId="4" fillId="20" borderId="10" xfId="0" applyNumberFormat="1" applyFont="1" applyFill="1" applyBorder="1" applyAlignment="1" applyProtection="1">
      <alignment horizontal="right" vertical="center"/>
      <protection/>
    </xf>
    <xf numFmtId="1" fontId="4" fillId="20" borderId="25" xfId="0" applyNumberFormat="1" applyFont="1" applyFill="1" applyBorder="1" applyAlignment="1" applyProtection="1">
      <alignment horizontal="right" vertical="center"/>
      <protection/>
    </xf>
    <xf numFmtId="0" fontId="20" fillId="20" borderId="10" xfId="0" applyFont="1" applyFill="1" applyBorder="1" applyAlignment="1" applyProtection="1">
      <alignment horizontal="center" vertical="center"/>
      <protection/>
    </xf>
    <xf numFmtId="0" fontId="4" fillId="0" borderId="0" xfId="0" applyFont="1" applyBorder="1" applyAlignment="1" applyProtection="1">
      <alignment vertical="center"/>
      <protection/>
    </xf>
    <xf numFmtId="0" fontId="4" fillId="0" borderId="0" xfId="0" applyFont="1" applyFill="1" applyAlignment="1" applyProtection="1">
      <alignment/>
      <protection/>
    </xf>
    <xf numFmtId="0" fontId="13" fillId="0" borderId="0" xfId="0" applyFont="1" applyFill="1" applyBorder="1" applyAlignment="1" applyProtection="1">
      <alignment/>
      <protection/>
    </xf>
    <xf numFmtId="0" fontId="28" fillId="0" borderId="0" xfId="0" applyFont="1" applyBorder="1" applyAlignment="1" applyProtection="1">
      <alignment/>
      <protection/>
    </xf>
    <xf numFmtId="0" fontId="3" fillId="0" borderId="42" xfId="0" applyFont="1" applyBorder="1" applyAlignment="1" applyProtection="1">
      <alignment vertical="center"/>
      <protection locked="0"/>
    </xf>
    <xf numFmtId="0" fontId="4" fillId="0" borderId="43" xfId="0" applyFont="1" applyBorder="1" applyAlignment="1" applyProtection="1">
      <alignment vertical="center"/>
      <protection locked="0"/>
    </xf>
    <xf numFmtId="0" fontId="4" fillId="0" borderId="44" xfId="0" applyFont="1" applyBorder="1" applyAlignment="1" applyProtection="1">
      <alignment vertical="center"/>
      <protection locked="0"/>
    </xf>
    <xf numFmtId="0" fontId="3" fillId="0" borderId="16" xfId="0" applyFont="1" applyBorder="1" applyAlignment="1" applyProtection="1">
      <alignment horizontal="left" vertical="center"/>
      <protection locked="0"/>
    </xf>
    <xf numFmtId="0" fontId="4" fillId="0" borderId="16" xfId="0" applyFont="1" applyBorder="1" applyAlignment="1" applyProtection="1">
      <alignment vertical="center"/>
      <protection locked="0"/>
    </xf>
    <xf numFmtId="0" fontId="4" fillId="0" borderId="45" xfId="0" applyFont="1" applyBorder="1" applyAlignment="1" applyProtection="1">
      <alignment vertical="center"/>
      <protection locked="0"/>
    </xf>
    <xf numFmtId="0" fontId="4" fillId="0" borderId="46" xfId="0" applyFont="1" applyBorder="1" applyAlignment="1" applyProtection="1">
      <alignment vertical="center"/>
      <protection locked="0"/>
    </xf>
    <xf numFmtId="0" fontId="3" fillId="0" borderId="39" xfId="0" applyFont="1" applyBorder="1" applyAlignment="1" applyProtection="1">
      <alignment vertical="center"/>
      <protection locked="0"/>
    </xf>
    <xf numFmtId="0" fontId="14" fillId="0" borderId="44" xfId="0" applyFont="1" applyBorder="1" applyAlignment="1" applyProtection="1">
      <alignment vertical="center"/>
      <protection locked="0"/>
    </xf>
    <xf numFmtId="0" fontId="14" fillId="0" borderId="44" xfId="0" applyFont="1" applyFill="1" applyBorder="1" applyAlignment="1" applyProtection="1">
      <alignment vertical="center"/>
      <protection locked="0"/>
    </xf>
    <xf numFmtId="0" fontId="4" fillId="0" borderId="0" xfId="0" applyFont="1" applyFill="1" applyBorder="1" applyAlignment="1" applyProtection="1">
      <alignment vertical="center"/>
      <protection locked="0"/>
    </xf>
    <xf numFmtId="0" fontId="3" fillId="0" borderId="44" xfId="0" applyFont="1" applyBorder="1" applyAlignment="1" applyProtection="1">
      <alignment vertical="center"/>
      <protection locked="0"/>
    </xf>
    <xf numFmtId="0" fontId="3" fillId="0" borderId="44" xfId="0" applyFont="1" applyFill="1" applyBorder="1" applyAlignment="1" applyProtection="1">
      <alignment vertical="center"/>
      <protection locked="0"/>
    </xf>
    <xf numFmtId="0" fontId="3" fillId="0" borderId="47" xfId="0" applyFont="1" applyFill="1" applyBorder="1" applyAlignment="1" applyProtection="1">
      <alignment/>
      <protection locked="0"/>
    </xf>
    <xf numFmtId="0" fontId="13" fillId="0" borderId="0" xfId="0" applyFont="1" applyFill="1" applyBorder="1" applyAlignment="1" applyProtection="1">
      <alignment vertical="center"/>
      <protection locked="0"/>
    </xf>
    <xf numFmtId="0" fontId="3" fillId="0" borderId="43" xfId="0" applyFont="1" applyFill="1" applyBorder="1" applyAlignment="1" applyProtection="1">
      <alignment vertical="center"/>
      <protection locked="0"/>
    </xf>
    <xf numFmtId="0" fontId="3" fillId="0" borderId="41" xfId="0" applyFont="1" applyBorder="1" applyAlignment="1" applyProtection="1">
      <alignment vertical="center"/>
      <protection locked="0"/>
    </xf>
    <xf numFmtId="0" fontId="8" fillId="0" borderId="0" xfId="63" applyFont="1" applyFill="1" applyBorder="1" applyProtection="1">
      <alignment/>
      <protection locked="0"/>
    </xf>
    <xf numFmtId="0" fontId="8" fillId="0" borderId="0" xfId="63" applyFont="1" applyFill="1" applyBorder="1" applyProtection="1">
      <alignment/>
      <protection/>
    </xf>
    <xf numFmtId="0" fontId="4" fillId="0" borderId="22" xfId="58" applyFont="1" applyBorder="1" applyAlignment="1" applyProtection="1">
      <alignment vertical="center"/>
      <protection locked="0"/>
    </xf>
    <xf numFmtId="0" fontId="4" fillId="0" borderId="44" xfId="58" applyFont="1" applyBorder="1" applyAlignment="1" applyProtection="1">
      <alignment vertical="center"/>
      <protection locked="0"/>
    </xf>
    <xf numFmtId="0" fontId="4" fillId="0" borderId="43" xfId="58" applyFont="1" applyBorder="1" applyAlignment="1" applyProtection="1">
      <alignment vertical="center"/>
      <protection locked="0"/>
    </xf>
    <xf numFmtId="0" fontId="3" fillId="0" borderId="28" xfId="63" applyFont="1" applyFill="1" applyBorder="1" applyAlignment="1" applyProtection="1">
      <alignment vertical="center"/>
      <protection locked="0"/>
    </xf>
    <xf numFmtId="0" fontId="6" fillId="0" borderId="48" xfId="63" applyFont="1" applyBorder="1" applyAlignment="1" applyProtection="1">
      <alignment vertical="center"/>
      <protection/>
    </xf>
    <xf numFmtId="0" fontId="19" fillId="0" borderId="0" xfId="0" applyFont="1" applyBorder="1" applyAlignment="1" applyProtection="1">
      <alignment horizontal="center"/>
      <protection/>
    </xf>
    <xf numFmtId="0" fontId="24" fillId="0" borderId="0" xfId="0" applyFont="1" applyBorder="1" applyAlignment="1" applyProtection="1">
      <alignment horizontal="right" vertical="center"/>
      <protection locked="0"/>
    </xf>
    <xf numFmtId="0" fontId="22" fillId="0" borderId="0" xfId="0" applyFont="1" applyBorder="1" applyAlignment="1" applyProtection="1">
      <alignment horizontal="left" vertical="center"/>
      <protection locked="0"/>
    </xf>
    <xf numFmtId="0" fontId="6" fillId="0" borderId="0" xfId="63" applyFont="1" applyBorder="1" applyAlignment="1" applyProtection="1">
      <alignment horizontal="left" vertical="center"/>
      <protection locked="0"/>
    </xf>
    <xf numFmtId="0" fontId="3" fillId="0" borderId="0" xfId="0" applyFont="1" applyFill="1" applyAlignment="1" applyProtection="1">
      <alignment horizontal="right"/>
      <protection/>
    </xf>
    <xf numFmtId="0" fontId="4" fillId="0" borderId="31" xfId="0" applyFont="1" applyFill="1" applyBorder="1" applyAlignment="1" applyProtection="1">
      <alignment/>
      <protection/>
    </xf>
    <xf numFmtId="0" fontId="19" fillId="0" borderId="32" xfId="0" applyFont="1" applyFill="1" applyBorder="1" applyAlignment="1" applyProtection="1">
      <alignment horizontal="center" vertical="center"/>
      <protection/>
    </xf>
    <xf numFmtId="0" fontId="6" fillId="0" borderId="11" xfId="63" applyFont="1" applyFill="1" applyBorder="1" applyAlignment="1" applyProtection="1">
      <alignment horizontal="center" vertical="center"/>
      <protection/>
    </xf>
    <xf numFmtId="0" fontId="6" fillId="0" borderId="40" xfId="63" applyFont="1" applyFill="1" applyBorder="1" applyAlignment="1" applyProtection="1">
      <alignment horizontal="center" vertical="center"/>
      <protection/>
    </xf>
    <xf numFmtId="0" fontId="6" fillId="0" borderId="23" xfId="63" applyFont="1" applyFill="1" applyBorder="1" applyAlignment="1" applyProtection="1">
      <alignment horizontal="center" vertical="center"/>
      <protection/>
    </xf>
    <xf numFmtId="0" fontId="19" fillId="0" borderId="20" xfId="0" applyFont="1" applyFill="1" applyBorder="1" applyAlignment="1" applyProtection="1">
      <alignment horizontal="center" vertical="center"/>
      <protection/>
    </xf>
    <xf numFmtId="0" fontId="6" fillId="0" borderId="20" xfId="63" applyFont="1" applyFill="1" applyBorder="1" applyAlignment="1" applyProtection="1">
      <alignment horizontal="center" vertical="center"/>
      <protection/>
    </xf>
    <xf numFmtId="0" fontId="8" fillId="0" borderId="10" xfId="63" applyFont="1" applyFill="1" applyBorder="1" applyAlignment="1" applyProtection="1">
      <alignment horizontal="left" vertical="center"/>
      <protection/>
    </xf>
    <xf numFmtId="0" fontId="6" fillId="0" borderId="26" xfId="63" applyFont="1" applyFill="1" applyBorder="1" applyAlignment="1" applyProtection="1">
      <alignment horizontal="center" vertical="center"/>
      <protection/>
    </xf>
    <xf numFmtId="0" fontId="6" fillId="0" borderId="39" xfId="63" applyFont="1" applyFill="1" applyBorder="1" applyAlignment="1" applyProtection="1">
      <alignment horizontal="center" vertical="center"/>
      <protection/>
    </xf>
    <xf numFmtId="0" fontId="3" fillId="0" borderId="11" xfId="62" applyFont="1" applyFill="1" applyBorder="1" applyAlignment="1" applyProtection="1">
      <alignment horizontal="center" vertical="center"/>
      <protection/>
    </xf>
    <xf numFmtId="0" fontId="14" fillId="0" borderId="0" xfId="0" applyFont="1" applyFill="1" applyBorder="1" applyAlignment="1" applyProtection="1">
      <alignment horizontal="center" vertical="center"/>
      <protection/>
    </xf>
    <xf numFmtId="0" fontId="14" fillId="0" borderId="23" xfId="0" applyFont="1" applyFill="1" applyBorder="1" applyAlignment="1" applyProtection="1">
      <alignment horizontal="center" vertical="center"/>
      <protection/>
    </xf>
    <xf numFmtId="0" fontId="14" fillId="0" borderId="20" xfId="0" applyFont="1" applyFill="1" applyBorder="1" applyAlignment="1" applyProtection="1">
      <alignment horizontal="center" vertical="center"/>
      <protection/>
    </xf>
    <xf numFmtId="0" fontId="14" fillId="0" borderId="21" xfId="0" applyFont="1" applyFill="1" applyBorder="1" applyAlignment="1" applyProtection="1">
      <alignment horizontal="center" vertical="center"/>
      <protection/>
    </xf>
    <xf numFmtId="0" fontId="14" fillId="0" borderId="24" xfId="0" applyFont="1" applyFill="1" applyBorder="1" applyAlignment="1" applyProtection="1">
      <alignment horizontal="center" vertical="center"/>
      <protection/>
    </xf>
    <xf numFmtId="0" fontId="6" fillId="0" borderId="23" xfId="58" applyFont="1" applyFill="1" applyBorder="1" applyAlignment="1" applyProtection="1">
      <alignment vertical="center"/>
      <protection/>
    </xf>
    <xf numFmtId="0" fontId="6" fillId="0" borderId="11" xfId="63" applyFont="1" applyFill="1" applyBorder="1" applyAlignment="1" applyProtection="1">
      <alignment horizontal="left" vertical="center"/>
      <protection/>
    </xf>
    <xf numFmtId="0" fontId="6" fillId="0" borderId="26" xfId="58" applyFont="1" applyFill="1" applyBorder="1" applyAlignment="1" applyProtection="1">
      <alignment vertical="center"/>
      <protection/>
    </xf>
    <xf numFmtId="0" fontId="6" fillId="0" borderId="26" xfId="58" applyFont="1" applyFill="1" applyBorder="1" applyAlignment="1" applyProtection="1">
      <alignment horizontal="left" vertical="center"/>
      <protection/>
    </xf>
    <xf numFmtId="0" fontId="6" fillId="0" borderId="10" xfId="58" applyFont="1" applyFill="1" applyBorder="1" applyAlignment="1" applyProtection="1">
      <alignment horizontal="left" vertical="center"/>
      <protection/>
    </xf>
    <xf numFmtId="0" fontId="6" fillId="0" borderId="19" xfId="58" applyFont="1" applyFill="1" applyBorder="1" applyAlignment="1" applyProtection="1">
      <alignment horizontal="left" vertical="center"/>
      <protection/>
    </xf>
    <xf numFmtId="0" fontId="18" fillId="0" borderId="0" xfId="0" applyFont="1" applyFill="1" applyAlignment="1" applyProtection="1">
      <alignment/>
      <protection/>
    </xf>
    <xf numFmtId="0" fontId="3" fillId="0" borderId="49" xfId="0" applyFont="1" applyFill="1" applyBorder="1" applyAlignment="1" applyProtection="1">
      <alignment/>
      <protection locked="0"/>
    </xf>
    <xf numFmtId="0" fontId="4" fillId="0" borderId="0" xfId="0" applyFont="1" applyFill="1" applyAlignment="1" applyProtection="1">
      <alignment/>
      <protection locked="0"/>
    </xf>
    <xf numFmtId="0" fontId="22" fillId="0" borderId="22" xfId="0" applyFont="1" applyBorder="1" applyAlignment="1" applyProtection="1">
      <alignment horizontal="left" vertical="center"/>
      <protection locked="0"/>
    </xf>
    <xf numFmtId="0" fontId="6" fillId="0" borderId="44" xfId="0" applyFont="1" applyFill="1" applyBorder="1" applyAlignment="1" applyProtection="1">
      <alignment vertical="center"/>
      <protection locked="0"/>
    </xf>
    <xf numFmtId="0" fontId="8" fillId="0" borderId="11" xfId="0" applyFont="1" applyFill="1" applyBorder="1" applyAlignment="1" applyProtection="1">
      <alignment/>
      <protection/>
    </xf>
    <xf numFmtId="0" fontId="14" fillId="0" borderId="10" xfId="0" applyFont="1" applyFill="1" applyBorder="1" applyAlignment="1" applyProtection="1">
      <alignment horizontal="center"/>
      <protection/>
    </xf>
    <xf numFmtId="0" fontId="8" fillId="0" borderId="12" xfId="62" applyFont="1" applyFill="1" applyBorder="1" applyAlignment="1" applyProtection="1">
      <alignment horizontal="center" vertical="center"/>
      <protection/>
    </xf>
    <xf numFmtId="0" fontId="13" fillId="0" borderId="18" xfId="0" applyFont="1" applyFill="1" applyBorder="1" applyAlignment="1" applyProtection="1">
      <alignment horizontal="center" vertical="center"/>
      <protection/>
    </xf>
    <xf numFmtId="0" fontId="14" fillId="0" borderId="26" xfId="0" applyFont="1" applyFill="1" applyBorder="1" applyAlignment="1" applyProtection="1">
      <alignment horizontal="center" vertical="center"/>
      <protection/>
    </xf>
    <xf numFmtId="0" fontId="13" fillId="0" borderId="50" xfId="0" applyFont="1" applyFill="1" applyBorder="1" applyAlignment="1" applyProtection="1">
      <alignment horizontal="center" vertical="center"/>
      <protection/>
    </xf>
    <xf numFmtId="0" fontId="4" fillId="0" borderId="16" xfId="0" applyFont="1" applyFill="1" applyBorder="1" applyAlignment="1" applyProtection="1">
      <alignment vertical="center"/>
      <protection/>
    </xf>
    <xf numFmtId="0" fontId="13" fillId="0" borderId="10" xfId="0" applyFont="1" applyFill="1" applyBorder="1" applyAlignment="1" applyProtection="1">
      <alignment horizontal="center" vertical="center"/>
      <protection/>
    </xf>
    <xf numFmtId="0" fontId="14" fillId="0" borderId="10" xfId="0" applyFont="1" applyFill="1" applyBorder="1" applyAlignment="1" applyProtection="1">
      <alignment horizontal="left" vertical="center" indent="2"/>
      <protection/>
    </xf>
    <xf numFmtId="0" fontId="13" fillId="0" borderId="23" xfId="0" applyFont="1" applyFill="1" applyBorder="1" applyAlignment="1" applyProtection="1">
      <alignment horizontal="center" vertical="center"/>
      <protection/>
    </xf>
    <xf numFmtId="0" fontId="14" fillId="0" borderId="18" xfId="0" applyFont="1" applyFill="1" applyBorder="1" applyAlignment="1" applyProtection="1">
      <alignment horizontal="left" vertical="center" indent="3"/>
      <protection/>
    </xf>
    <xf numFmtId="0" fontId="13" fillId="0" borderId="26" xfId="0" applyFont="1" applyFill="1" applyBorder="1" applyAlignment="1" applyProtection="1">
      <alignment horizontal="center" vertical="center"/>
      <protection/>
    </xf>
    <xf numFmtId="0" fontId="14" fillId="0" borderId="10" xfId="0" applyFont="1" applyFill="1" applyBorder="1" applyAlignment="1" applyProtection="1">
      <alignment horizontal="left" vertical="center" indent="3"/>
      <protection/>
    </xf>
    <xf numFmtId="0" fontId="14" fillId="0" borderId="10" xfId="0" applyFont="1" applyFill="1" applyBorder="1" applyAlignment="1" applyProtection="1">
      <alignment horizontal="left" vertical="center" indent="1"/>
      <protection/>
    </xf>
    <xf numFmtId="0" fontId="14" fillId="0" borderId="18" xfId="0" applyFont="1" applyFill="1" applyBorder="1" applyAlignment="1" applyProtection="1">
      <alignment horizontal="left" vertical="center" indent="2"/>
      <protection/>
    </xf>
    <xf numFmtId="0" fontId="14" fillId="0" borderId="19" xfId="0" applyFont="1" applyFill="1" applyBorder="1" applyAlignment="1" applyProtection="1">
      <alignment horizontal="left" vertical="center" indent="3"/>
      <protection/>
    </xf>
    <xf numFmtId="0" fontId="14" fillId="0" borderId="19" xfId="0" applyFont="1" applyFill="1" applyBorder="1" applyAlignment="1" applyProtection="1">
      <alignment horizontal="left" vertical="center" indent="1"/>
      <protection/>
    </xf>
    <xf numFmtId="0" fontId="13" fillId="0" borderId="51" xfId="0" applyFont="1" applyFill="1" applyBorder="1" applyAlignment="1" applyProtection="1">
      <alignment horizontal="center" vertical="center"/>
      <protection/>
    </xf>
    <xf numFmtId="0" fontId="13" fillId="0" borderId="27" xfId="0" applyFont="1" applyFill="1" applyBorder="1" applyAlignment="1" applyProtection="1">
      <alignment horizontal="center" vertical="center"/>
      <protection/>
    </xf>
    <xf numFmtId="0" fontId="13" fillId="0" borderId="52" xfId="0" applyFont="1" applyFill="1" applyBorder="1" applyAlignment="1" applyProtection="1">
      <alignment horizontal="center" vertical="center"/>
      <protection/>
    </xf>
    <xf numFmtId="0" fontId="14" fillId="0" borderId="19" xfId="0" applyFont="1" applyFill="1" applyBorder="1" applyAlignment="1" applyProtection="1">
      <alignment horizontal="left" vertical="center" indent="2"/>
      <protection/>
    </xf>
    <xf numFmtId="0" fontId="14" fillId="0" borderId="18" xfId="0" applyFont="1" applyFill="1" applyBorder="1" applyAlignment="1" applyProtection="1">
      <alignment horizontal="left" vertical="center" indent="1"/>
      <protection/>
    </xf>
    <xf numFmtId="0" fontId="14" fillId="0" borderId="10" xfId="0" applyFont="1" applyFill="1" applyBorder="1" applyAlignment="1" applyProtection="1" quotePrefix="1">
      <alignment horizontal="left" vertical="center" indent="2"/>
      <protection/>
    </xf>
    <xf numFmtId="0" fontId="14" fillId="0" borderId="27" xfId="0" applyFont="1" applyFill="1" applyBorder="1" applyAlignment="1" applyProtection="1">
      <alignment horizontal="left" vertical="center" indent="1"/>
      <protection/>
    </xf>
    <xf numFmtId="0" fontId="4" fillId="0" borderId="34" xfId="0" applyFont="1" applyFill="1" applyBorder="1" applyAlignment="1" applyProtection="1">
      <alignment vertical="center"/>
      <protection/>
    </xf>
    <xf numFmtId="0" fontId="3" fillId="0" borderId="0" xfId="0" applyFont="1" applyFill="1" applyBorder="1" applyAlignment="1" applyProtection="1">
      <alignment horizontal="center"/>
      <protection/>
    </xf>
    <xf numFmtId="0" fontId="4" fillId="0" borderId="0" xfId="0" applyFont="1" applyFill="1" applyBorder="1" applyAlignment="1" applyProtection="1">
      <alignment/>
      <protection locked="0"/>
    </xf>
    <xf numFmtId="0" fontId="4" fillId="0" borderId="22" xfId="0" applyFont="1" applyBorder="1" applyAlignment="1" applyProtection="1">
      <alignment vertical="center"/>
      <protection locked="0"/>
    </xf>
    <xf numFmtId="0" fontId="4" fillId="0" borderId="48" xfId="0" applyFont="1" applyFill="1" applyBorder="1" applyAlignment="1" applyProtection="1">
      <alignment/>
      <protection/>
    </xf>
    <xf numFmtId="0" fontId="5" fillId="0" borderId="0" xfId="0" applyFont="1" applyFill="1" applyBorder="1" applyAlignment="1" applyProtection="1">
      <alignment horizontal="left" vertical="top"/>
      <protection/>
    </xf>
    <xf numFmtId="0" fontId="4" fillId="0" borderId="53" xfId="0" applyFont="1" applyFill="1" applyBorder="1" applyAlignment="1" applyProtection="1">
      <alignment/>
      <protection/>
    </xf>
    <xf numFmtId="0" fontId="4" fillId="0" borderId="54" xfId="0" applyFont="1" applyFill="1" applyBorder="1" applyAlignment="1" applyProtection="1">
      <alignment/>
      <protection/>
    </xf>
    <xf numFmtId="0" fontId="3" fillId="0" borderId="0" xfId="0" applyFont="1" applyFill="1" applyBorder="1" applyAlignment="1" applyProtection="1">
      <alignment horizontal="left" vertical="center" indent="1"/>
      <protection/>
    </xf>
    <xf numFmtId="0" fontId="3" fillId="0" borderId="0" xfId="0" applyFont="1" applyFill="1" applyBorder="1" applyAlignment="1" applyProtection="1">
      <alignment horizontal="left" vertical="center" indent="1"/>
      <protection locked="0"/>
    </xf>
    <xf numFmtId="0" fontId="6" fillId="0" borderId="13" xfId="0" applyFont="1" applyFill="1" applyBorder="1" applyAlignment="1" applyProtection="1">
      <alignment horizontal="right" vertical="center"/>
      <protection/>
    </xf>
    <xf numFmtId="0" fontId="3" fillId="0" borderId="13" xfId="0" applyFont="1" applyFill="1" applyBorder="1" applyAlignment="1" applyProtection="1" quotePrefix="1">
      <alignment horizontal="right" vertical="center" wrapText="1"/>
      <protection/>
    </xf>
    <xf numFmtId="0" fontId="3" fillId="0" borderId="17" xfId="0" applyFont="1" applyFill="1" applyBorder="1" applyAlignment="1" applyProtection="1">
      <alignment horizontal="right" vertical="center"/>
      <protection/>
    </xf>
    <xf numFmtId="0" fontId="3" fillId="0" borderId="53" xfId="0" applyFont="1" applyFill="1" applyBorder="1" applyAlignment="1" applyProtection="1">
      <alignment horizontal="left" vertical="center"/>
      <protection/>
    </xf>
    <xf numFmtId="0" fontId="3" fillId="0" borderId="41" xfId="63" applyFont="1" applyBorder="1" applyAlignment="1" applyProtection="1">
      <alignment horizontal="left" vertical="center"/>
      <protection locked="0"/>
    </xf>
    <xf numFmtId="49" fontId="3" fillId="0" borderId="55" xfId="0" applyNumberFormat="1" applyFont="1" applyFill="1" applyBorder="1" applyAlignment="1" applyProtection="1">
      <alignment vertical="center"/>
      <protection/>
    </xf>
    <xf numFmtId="49" fontId="3" fillId="0" borderId="11" xfId="0" applyNumberFormat="1" applyFont="1" applyFill="1" applyBorder="1" applyAlignment="1" applyProtection="1">
      <alignment vertical="center"/>
      <protection/>
    </xf>
    <xf numFmtId="49" fontId="3" fillId="0" borderId="12" xfId="0" applyNumberFormat="1" applyFont="1" applyFill="1" applyBorder="1" applyAlignment="1" applyProtection="1">
      <alignment vertical="center"/>
      <protection/>
    </xf>
    <xf numFmtId="49" fontId="3" fillId="0" borderId="13" xfId="0" applyNumberFormat="1" applyFont="1" applyFill="1" applyBorder="1" applyAlignment="1" applyProtection="1">
      <alignment vertical="center"/>
      <protection/>
    </xf>
    <xf numFmtId="49" fontId="3" fillId="0" borderId="56" xfId="0" applyNumberFormat="1" applyFont="1" applyFill="1" applyBorder="1" applyAlignment="1" applyProtection="1">
      <alignment vertical="center"/>
      <protection/>
    </xf>
    <xf numFmtId="49" fontId="3" fillId="0" borderId="30" xfId="0" applyNumberFormat="1" applyFont="1" applyFill="1" applyBorder="1" applyAlignment="1" applyProtection="1">
      <alignment vertical="center"/>
      <protection/>
    </xf>
    <xf numFmtId="0" fontId="17" fillId="0" borderId="0" xfId="0" applyFont="1" applyBorder="1" applyAlignment="1" applyProtection="1">
      <alignment vertical="center"/>
      <protection/>
    </xf>
    <xf numFmtId="0" fontId="4" fillId="0" borderId="57" xfId="0" applyFont="1" applyFill="1" applyBorder="1" applyAlignment="1" applyProtection="1">
      <alignment/>
      <protection/>
    </xf>
    <xf numFmtId="0" fontId="14" fillId="0" borderId="10" xfId="0" applyFont="1" applyFill="1" applyBorder="1" applyAlignment="1" applyProtection="1">
      <alignment horizontal="center" vertical="center"/>
      <protection/>
    </xf>
    <xf numFmtId="0" fontId="6" fillId="0" borderId="28" xfId="63" applyFont="1" applyFill="1" applyBorder="1" applyAlignment="1" applyProtection="1">
      <alignment horizontal="center" vertical="center"/>
      <protection/>
    </xf>
    <xf numFmtId="0" fontId="6" fillId="0" borderId="55" xfId="63" applyFont="1" applyFill="1" applyBorder="1" applyAlignment="1" applyProtection="1">
      <alignment horizontal="center" vertical="center"/>
      <protection/>
    </xf>
    <xf numFmtId="0" fontId="6" fillId="0" borderId="10" xfId="63" applyFont="1" applyFill="1" applyBorder="1" applyAlignment="1" applyProtection="1">
      <alignment horizontal="center"/>
      <protection locked="0"/>
    </xf>
    <xf numFmtId="0" fontId="6" fillId="0" borderId="20" xfId="63" applyFont="1" applyFill="1" applyBorder="1" applyAlignment="1" applyProtection="1">
      <alignment horizontal="center" vertical="center"/>
      <protection/>
    </xf>
    <xf numFmtId="0" fontId="6" fillId="0" borderId="12" xfId="63" applyFont="1" applyFill="1" applyBorder="1" applyAlignment="1" applyProtection="1">
      <alignment horizontal="center" vertical="center"/>
      <protection/>
    </xf>
    <xf numFmtId="0" fontId="6" fillId="0" borderId="18" xfId="58" applyFont="1" applyBorder="1" applyAlignment="1" applyProtection="1">
      <alignment horizontal="center" vertical="center"/>
      <protection/>
    </xf>
    <xf numFmtId="0" fontId="6" fillId="0" borderId="18" xfId="63" applyFont="1" applyFill="1" applyBorder="1" applyAlignment="1" applyProtection="1">
      <alignment horizontal="center"/>
      <protection locked="0"/>
    </xf>
    <xf numFmtId="0" fontId="6" fillId="4" borderId="55" xfId="63" applyFont="1" applyFill="1" applyBorder="1" applyAlignment="1" applyProtection="1">
      <alignment horizontal="left" vertical="center"/>
      <protection/>
    </xf>
    <xf numFmtId="0" fontId="6" fillId="4" borderId="23" xfId="58" applyFont="1" applyFill="1" applyBorder="1" applyAlignment="1" applyProtection="1">
      <alignment vertical="center"/>
      <protection/>
    </xf>
    <xf numFmtId="0" fontId="6" fillId="4" borderId="26" xfId="58" applyFont="1" applyFill="1" applyBorder="1" applyAlignment="1" applyProtection="1">
      <alignment vertical="center"/>
      <protection/>
    </xf>
    <xf numFmtId="0" fontId="8" fillId="4" borderId="20" xfId="58" applyFont="1" applyFill="1" applyBorder="1" applyAlignment="1" applyProtection="1">
      <alignment horizontal="center" vertical="center"/>
      <protection/>
    </xf>
    <xf numFmtId="0" fontId="8" fillId="0" borderId="25" xfId="58" applyFont="1" applyFill="1" applyBorder="1" applyAlignment="1" applyProtection="1">
      <alignment horizontal="left" vertical="center" indent="1"/>
      <protection/>
    </xf>
    <xf numFmtId="0" fontId="8" fillId="0" borderId="25" xfId="58" applyFont="1" applyFill="1" applyBorder="1" applyAlignment="1" applyProtection="1">
      <alignment horizontal="center" vertical="center"/>
      <protection/>
    </xf>
    <xf numFmtId="0" fontId="8" fillId="0" borderId="10" xfId="58" applyFont="1" applyFill="1" applyBorder="1" applyAlignment="1" applyProtection="1">
      <alignment horizontal="left" vertical="center" indent="1"/>
      <protection/>
    </xf>
    <xf numFmtId="0" fontId="6" fillId="0" borderId="10" xfId="58" applyFont="1" applyFill="1" applyBorder="1" applyAlignment="1" applyProtection="1">
      <alignment vertical="center"/>
      <protection/>
    </xf>
    <xf numFmtId="0" fontId="8" fillId="0" borderId="25" xfId="58" applyFont="1" applyFill="1" applyBorder="1" applyAlignment="1" applyProtection="1">
      <alignment horizontal="left" vertical="center" indent="2"/>
      <protection/>
    </xf>
    <xf numFmtId="0" fontId="8" fillId="0" borderId="10" xfId="58" applyFont="1" applyFill="1" applyBorder="1" applyAlignment="1" applyProtection="1">
      <alignment horizontal="left" vertical="center" indent="2"/>
      <protection/>
    </xf>
    <xf numFmtId="0" fontId="6" fillId="0" borderId="18" xfId="58" applyFont="1" applyFill="1" applyBorder="1" applyAlignment="1" applyProtection="1">
      <alignment vertical="center"/>
      <protection/>
    </xf>
    <xf numFmtId="0" fontId="8" fillId="0" borderId="18" xfId="58" applyFont="1" applyFill="1" applyBorder="1" applyAlignment="1" applyProtection="1">
      <alignment horizontal="left" vertical="center" indent="2"/>
      <protection/>
    </xf>
    <xf numFmtId="0" fontId="8" fillId="0" borderId="18" xfId="58" applyFont="1" applyFill="1" applyBorder="1" applyAlignment="1" applyProtection="1">
      <alignment horizontal="center" vertical="center"/>
      <protection/>
    </xf>
    <xf numFmtId="0" fontId="8" fillId="0" borderId="25" xfId="58" applyNumberFormat="1" applyFont="1" applyFill="1" applyBorder="1" applyAlignment="1" applyProtection="1">
      <alignment horizontal="left" vertical="center" indent="1"/>
      <protection/>
    </xf>
    <xf numFmtId="0" fontId="8" fillId="0" borderId="25" xfId="58" applyNumberFormat="1" applyFont="1" applyFill="1" applyBorder="1" applyAlignment="1" applyProtection="1">
      <alignment horizontal="center" vertical="center"/>
      <protection/>
    </xf>
    <xf numFmtId="0" fontId="8" fillId="0" borderId="10" xfId="58" applyNumberFormat="1" applyFont="1" applyFill="1" applyBorder="1" applyAlignment="1" applyProtection="1">
      <alignment horizontal="left" vertical="center" indent="1"/>
      <protection/>
    </xf>
    <xf numFmtId="0" fontId="8" fillId="4" borderId="40" xfId="58" applyFont="1" applyFill="1" applyBorder="1" applyAlignment="1" applyProtection="1">
      <alignment horizontal="center" vertical="center"/>
      <protection/>
    </xf>
    <xf numFmtId="0" fontId="8" fillId="0" borderId="25" xfId="58" applyFont="1" applyFill="1" applyBorder="1" applyAlignment="1" applyProtection="1">
      <alignment horizontal="left" vertical="center" indent="3"/>
      <protection/>
    </xf>
    <xf numFmtId="0" fontId="8" fillId="0" borderId="10" xfId="58" applyFont="1" applyFill="1" applyBorder="1" applyAlignment="1" applyProtection="1">
      <alignment horizontal="left" vertical="center" indent="3"/>
      <protection/>
    </xf>
    <xf numFmtId="0" fontId="8" fillId="0" borderId="18" xfId="58" applyFont="1" applyFill="1" applyBorder="1" applyAlignment="1" applyProtection="1">
      <alignment horizontal="left" vertical="center" indent="3"/>
      <protection/>
    </xf>
    <xf numFmtId="0" fontId="8" fillId="0" borderId="26" xfId="58" applyFont="1" applyFill="1" applyBorder="1" applyAlignment="1" applyProtection="1">
      <alignment horizontal="left" vertical="center" indent="2"/>
      <protection/>
    </xf>
    <xf numFmtId="0" fontId="8" fillId="0" borderId="26" xfId="58" applyFont="1" applyFill="1" applyBorder="1" applyAlignment="1" applyProtection="1">
      <alignment horizontal="center" vertical="center"/>
      <protection/>
    </xf>
    <xf numFmtId="0" fontId="6" fillId="0" borderId="12" xfId="63" applyFont="1" applyFill="1" applyBorder="1" applyAlignment="1" applyProtection="1">
      <alignment horizontal="left" vertical="center"/>
      <protection/>
    </xf>
    <xf numFmtId="0" fontId="6" fillId="4" borderId="11" xfId="63" applyFont="1" applyFill="1" applyBorder="1" applyAlignment="1" applyProtection="1">
      <alignment horizontal="left" vertical="center"/>
      <protection/>
    </xf>
    <xf numFmtId="0" fontId="6" fillId="4" borderId="18" xfId="58" applyFont="1" applyFill="1" applyBorder="1" applyAlignment="1" applyProtection="1">
      <alignment horizontal="left" vertical="center"/>
      <protection/>
    </xf>
    <xf numFmtId="0" fontId="6" fillId="4" borderId="23" xfId="58" applyFont="1" applyFill="1" applyBorder="1" applyAlignment="1" applyProtection="1">
      <alignment horizontal="left" vertical="center"/>
      <protection/>
    </xf>
    <xf numFmtId="0" fontId="6" fillId="4" borderId="10" xfId="58" applyFont="1" applyFill="1" applyBorder="1" applyAlignment="1" applyProtection="1">
      <alignment vertical="center"/>
      <protection/>
    </xf>
    <xf numFmtId="0" fontId="6" fillId="0" borderId="18" xfId="58" applyFont="1" applyFill="1" applyBorder="1" applyAlignment="1" applyProtection="1">
      <alignment horizontal="left" vertical="center"/>
      <protection/>
    </xf>
    <xf numFmtId="0" fontId="8" fillId="0" borderId="25" xfId="58" applyNumberFormat="1" applyFont="1" applyFill="1" applyBorder="1" applyAlignment="1" applyProtection="1">
      <alignment horizontal="left" vertical="center" indent="2"/>
      <protection/>
    </xf>
    <xf numFmtId="0" fontId="8" fillId="0" borderId="18" xfId="58" applyNumberFormat="1" applyFont="1" applyFill="1" applyBorder="1" applyAlignment="1" applyProtection="1">
      <alignment horizontal="center" vertical="center"/>
      <protection/>
    </xf>
    <xf numFmtId="0" fontId="8" fillId="0" borderId="10" xfId="58" applyNumberFormat="1" applyFont="1" applyFill="1" applyBorder="1" applyAlignment="1" applyProtection="1">
      <alignment horizontal="left" vertical="center" indent="2"/>
      <protection/>
    </xf>
    <xf numFmtId="0" fontId="6" fillId="4" borderId="10" xfId="58" applyFont="1" applyFill="1" applyBorder="1" applyAlignment="1" applyProtection="1">
      <alignment horizontal="left" vertical="center"/>
      <protection/>
    </xf>
    <xf numFmtId="0" fontId="6" fillId="0" borderId="30" xfId="63" applyFont="1" applyFill="1" applyBorder="1" applyAlignment="1" applyProtection="1">
      <alignment horizontal="left" vertical="center"/>
      <protection/>
    </xf>
    <xf numFmtId="0" fontId="6" fillId="0" borderId="50" xfId="58" applyFont="1" applyFill="1" applyBorder="1" applyAlignment="1" applyProtection="1">
      <alignment horizontal="left" vertical="center"/>
      <protection/>
    </xf>
    <xf numFmtId="0" fontId="8" fillId="0" borderId="19" xfId="58" applyFont="1" applyFill="1" applyBorder="1" applyAlignment="1" applyProtection="1">
      <alignment horizontal="left" vertical="center" indent="2"/>
      <protection/>
    </xf>
    <xf numFmtId="0" fontId="8" fillId="0" borderId="19" xfId="58" applyFont="1" applyFill="1" applyBorder="1" applyAlignment="1" applyProtection="1">
      <alignment horizontal="center" vertical="center"/>
      <protection/>
    </xf>
    <xf numFmtId="0" fontId="3" fillId="0" borderId="31" xfId="0" applyFont="1" applyBorder="1" applyAlignment="1" applyProtection="1">
      <alignment horizontal="center" vertical="center"/>
      <protection/>
    </xf>
    <xf numFmtId="0" fontId="19" fillId="0" borderId="57" xfId="0" applyFont="1" applyBorder="1" applyAlignment="1" applyProtection="1">
      <alignment horizontal="center" vertical="center"/>
      <protection/>
    </xf>
    <xf numFmtId="0" fontId="3" fillId="0" borderId="36" xfId="0" applyFont="1" applyBorder="1" applyAlignment="1" applyProtection="1">
      <alignment horizontal="center" vertical="center"/>
      <protection/>
    </xf>
    <xf numFmtId="0" fontId="3" fillId="20" borderId="55" xfId="0" applyFont="1" applyFill="1" applyBorder="1" applyAlignment="1" applyProtection="1">
      <alignment horizontal="left" vertical="center"/>
      <protection/>
    </xf>
    <xf numFmtId="0" fontId="4" fillId="20" borderId="48" xfId="0" applyFont="1" applyFill="1" applyBorder="1" applyAlignment="1" applyProtection="1">
      <alignment/>
      <protection/>
    </xf>
    <xf numFmtId="0" fontId="3" fillId="20" borderId="11" xfId="0" applyFont="1" applyFill="1" applyBorder="1" applyAlignment="1" applyProtection="1">
      <alignment horizontal="left" vertical="center"/>
      <protection/>
    </xf>
    <xf numFmtId="1" fontId="4" fillId="20" borderId="48" xfId="0" applyNumberFormat="1" applyFont="1" applyFill="1" applyBorder="1" applyAlignment="1" applyProtection="1">
      <alignment horizontal="right" vertical="center"/>
      <protection/>
    </xf>
    <xf numFmtId="0" fontId="14" fillId="0" borderId="10" xfId="0" applyFont="1" applyFill="1" applyBorder="1" applyAlignment="1" applyProtection="1" quotePrefix="1">
      <alignment horizontal="left" vertical="center" indent="1"/>
      <protection/>
    </xf>
    <xf numFmtId="0" fontId="41" fillId="0" borderId="0" xfId="0" applyFont="1" applyBorder="1" applyAlignment="1" applyProtection="1">
      <alignment horizontal="center" vertical="center"/>
      <protection locked="0"/>
    </xf>
    <xf numFmtId="0" fontId="41" fillId="0" borderId="48" xfId="0" applyFont="1" applyBorder="1" applyAlignment="1" applyProtection="1">
      <alignment horizontal="center" vertical="center"/>
      <protection locked="0"/>
    </xf>
    <xf numFmtId="0" fontId="42" fillId="0" borderId="28" xfId="0" applyFont="1" applyFill="1" applyBorder="1" applyAlignment="1" applyProtection="1">
      <alignment horizontal="left"/>
      <protection locked="0"/>
    </xf>
    <xf numFmtId="0" fontId="4" fillId="0" borderId="22" xfId="0" applyFont="1" applyFill="1" applyBorder="1" applyAlignment="1" applyProtection="1">
      <alignment/>
      <protection locked="0"/>
    </xf>
    <xf numFmtId="0" fontId="4" fillId="0" borderId="52" xfId="0" applyFont="1" applyFill="1" applyBorder="1" applyAlignment="1" applyProtection="1">
      <alignment/>
      <protection locked="0"/>
    </xf>
    <xf numFmtId="0" fontId="4" fillId="0" borderId="0" xfId="0" applyFont="1" applyFill="1" applyAlignment="1" applyProtection="1">
      <alignment horizontal="left"/>
      <protection/>
    </xf>
    <xf numFmtId="0" fontId="8" fillId="0" borderId="22" xfId="0" applyFont="1" applyFill="1" applyBorder="1" applyAlignment="1" applyProtection="1">
      <alignment horizontal="center" vertical="center"/>
      <protection locked="0"/>
    </xf>
    <xf numFmtId="0" fontId="6" fillId="0" borderId="56" xfId="63" applyFont="1" applyFill="1" applyBorder="1" applyAlignment="1" applyProtection="1">
      <alignment horizontal="center" vertical="center"/>
      <protection/>
    </xf>
    <xf numFmtId="192" fontId="22" fillId="4" borderId="18" xfId="63" applyNumberFormat="1" applyFont="1" applyFill="1" applyBorder="1" applyAlignment="1" applyProtection="1">
      <alignment horizontal="right" vertical="center"/>
      <protection locked="0"/>
    </xf>
    <xf numFmtId="192" fontId="22" fillId="4" borderId="28" xfId="63" applyNumberFormat="1" applyFont="1" applyFill="1" applyBorder="1" applyAlignment="1" applyProtection="1">
      <alignment horizontal="right" vertical="center"/>
      <protection locked="0"/>
    </xf>
    <xf numFmtId="192" fontId="22" fillId="4" borderId="36" xfId="63" applyNumberFormat="1" applyFont="1" applyFill="1" applyBorder="1" applyAlignment="1" applyProtection="1">
      <alignment horizontal="right" vertical="center"/>
      <protection locked="0"/>
    </xf>
    <xf numFmtId="192" fontId="22" fillId="0" borderId="18" xfId="63" applyNumberFormat="1" applyFont="1" applyFill="1" applyBorder="1" applyAlignment="1" applyProtection="1">
      <alignment horizontal="right" vertical="center"/>
      <protection locked="0"/>
    </xf>
    <xf numFmtId="192" fontId="22" fillId="0" borderId="28" xfId="63" applyNumberFormat="1" applyFont="1" applyFill="1" applyBorder="1" applyAlignment="1" applyProtection="1">
      <alignment horizontal="right" vertical="center"/>
      <protection locked="0"/>
    </xf>
    <xf numFmtId="192" fontId="22" fillId="0" borderId="36" xfId="63" applyNumberFormat="1" applyFont="1" applyFill="1" applyBorder="1" applyAlignment="1" applyProtection="1">
      <alignment horizontal="right" vertical="center"/>
      <protection locked="0"/>
    </xf>
    <xf numFmtId="192" fontId="22" fillId="24" borderId="26" xfId="63" applyNumberFormat="1" applyFont="1" applyFill="1" applyBorder="1" applyAlignment="1" applyProtection="1">
      <alignment horizontal="right" vertical="center"/>
      <protection locked="0"/>
    </xf>
    <xf numFmtId="192" fontId="22" fillId="24" borderId="39" xfId="63" applyNumberFormat="1" applyFont="1" applyFill="1" applyBorder="1" applyAlignment="1" applyProtection="1">
      <alignment horizontal="right" vertical="center"/>
      <protection locked="0"/>
    </xf>
    <xf numFmtId="192" fontId="22" fillId="0" borderId="26" xfId="63" applyNumberFormat="1" applyFont="1" applyFill="1" applyBorder="1" applyAlignment="1" applyProtection="1">
      <alignment horizontal="right" vertical="center"/>
      <protection locked="0"/>
    </xf>
    <xf numFmtId="192" fontId="22" fillId="0" borderId="41" xfId="63" applyNumberFormat="1" applyFont="1" applyFill="1" applyBorder="1" applyAlignment="1" applyProtection="1">
      <alignment horizontal="right" vertical="center"/>
      <protection locked="0"/>
    </xf>
    <xf numFmtId="192" fontId="22" fillId="0" borderId="39" xfId="63" applyNumberFormat="1" applyFont="1" applyFill="1" applyBorder="1" applyAlignment="1" applyProtection="1">
      <alignment horizontal="right" vertical="center"/>
      <protection locked="0"/>
    </xf>
    <xf numFmtId="192" fontId="22" fillId="0" borderId="50" xfId="63" applyNumberFormat="1" applyFont="1" applyFill="1" applyBorder="1" applyAlignment="1" applyProtection="1">
      <alignment horizontal="right" vertical="center"/>
      <protection locked="0"/>
    </xf>
    <xf numFmtId="192" fontId="22" fillId="0" borderId="58" xfId="63" applyNumberFormat="1" applyFont="1" applyFill="1" applyBorder="1" applyAlignment="1" applyProtection="1">
      <alignment horizontal="right" vertical="center"/>
      <protection locked="0"/>
    </xf>
    <xf numFmtId="192" fontId="22" fillId="0" borderId="59" xfId="63" applyNumberFormat="1" applyFont="1" applyFill="1" applyBorder="1" applyAlignment="1" applyProtection="1">
      <alignment horizontal="right" vertical="center"/>
      <protection locked="0"/>
    </xf>
    <xf numFmtId="192" fontId="36" fillId="0" borderId="39" xfId="0" applyNumberFormat="1" applyFont="1" applyFill="1" applyBorder="1" applyAlignment="1" applyProtection="1">
      <alignment horizontal="right" vertical="center"/>
      <protection locked="0"/>
    </xf>
    <xf numFmtId="192" fontId="36" fillId="0" borderId="36" xfId="0" applyNumberFormat="1" applyFont="1" applyFill="1" applyBorder="1" applyAlignment="1" applyProtection="1">
      <alignment horizontal="right" vertical="center"/>
      <protection locked="0"/>
    </xf>
    <xf numFmtId="192" fontId="36" fillId="0" borderId="59" xfId="0" applyNumberFormat="1" applyFont="1" applyFill="1" applyBorder="1" applyAlignment="1" applyProtection="1">
      <alignment horizontal="right" vertical="center"/>
      <protection locked="0"/>
    </xf>
    <xf numFmtId="192" fontId="13" fillId="4" borderId="26" xfId="0" applyNumberFormat="1" applyFont="1" applyFill="1" applyBorder="1" applyAlignment="1" applyProtection="1">
      <alignment horizontal="right" vertical="center"/>
      <protection locked="0"/>
    </xf>
    <xf numFmtId="192" fontId="13" fillId="4" borderId="41" xfId="0" applyNumberFormat="1" applyFont="1" applyFill="1" applyBorder="1" applyAlignment="1" applyProtection="1">
      <alignment horizontal="right" vertical="center"/>
      <protection locked="0"/>
    </xf>
    <xf numFmtId="0" fontId="14" fillId="0" borderId="31" xfId="0" applyFont="1" applyFill="1" applyBorder="1" applyAlignment="1" applyProtection="1">
      <alignment horizontal="center" vertical="center"/>
      <protection/>
    </xf>
    <xf numFmtId="0" fontId="6" fillId="0" borderId="14" xfId="0" applyFont="1" applyFill="1" applyBorder="1" applyAlignment="1" applyProtection="1">
      <alignment horizontal="center" vertical="center"/>
      <protection/>
    </xf>
    <xf numFmtId="0" fontId="14" fillId="0" borderId="11" xfId="0" applyFont="1" applyFill="1" applyBorder="1" applyAlignment="1" applyProtection="1">
      <alignment horizontal="center" vertical="center"/>
      <protection/>
    </xf>
    <xf numFmtId="0" fontId="14" fillId="0" borderId="12" xfId="0" applyFont="1" applyFill="1" applyBorder="1" applyAlignment="1" applyProtection="1">
      <alignment horizontal="center" vertical="center"/>
      <protection/>
    </xf>
    <xf numFmtId="0" fontId="14" fillId="0" borderId="39" xfId="0" applyFont="1" applyFill="1" applyBorder="1" applyAlignment="1" applyProtection="1">
      <alignment horizontal="center" vertical="center"/>
      <protection/>
    </xf>
    <xf numFmtId="49" fontId="3" fillId="0" borderId="11" xfId="0" applyNumberFormat="1" applyFont="1" applyFill="1" applyBorder="1" applyAlignment="1" applyProtection="1">
      <alignment horizontal="left" vertical="center"/>
      <protection/>
    </xf>
    <xf numFmtId="49" fontId="3" fillId="0" borderId="12" xfId="0" applyNumberFormat="1" applyFont="1" applyFill="1" applyBorder="1" applyAlignment="1" applyProtection="1">
      <alignment horizontal="left" vertical="center"/>
      <protection/>
    </xf>
    <xf numFmtId="49" fontId="3" fillId="0" borderId="11" xfId="0" applyNumberFormat="1" applyFont="1" applyFill="1" applyBorder="1" applyAlignment="1" applyProtection="1">
      <alignment horizontal="left" vertical="center"/>
      <protection/>
    </xf>
    <xf numFmtId="49" fontId="3" fillId="0" borderId="13" xfId="0" applyNumberFormat="1" applyFont="1" applyFill="1" applyBorder="1" applyAlignment="1" applyProtection="1">
      <alignment horizontal="left" vertical="center"/>
      <protection/>
    </xf>
    <xf numFmtId="49" fontId="3" fillId="0" borderId="56" xfId="0" applyNumberFormat="1" applyFont="1" applyFill="1" applyBorder="1" applyAlignment="1" applyProtection="1">
      <alignment horizontal="left" vertical="center"/>
      <protection/>
    </xf>
    <xf numFmtId="49" fontId="3" fillId="0" borderId="12" xfId="0" applyNumberFormat="1" applyFont="1" applyFill="1" applyBorder="1" applyAlignment="1" applyProtection="1">
      <alignment horizontal="left" vertical="center"/>
      <protection/>
    </xf>
    <xf numFmtId="49" fontId="3" fillId="0" borderId="17" xfId="0" applyNumberFormat="1" applyFont="1" applyFill="1" applyBorder="1" applyAlignment="1" applyProtection="1">
      <alignment horizontal="left" vertical="center"/>
      <protection/>
    </xf>
    <xf numFmtId="0" fontId="14" fillId="0" borderId="31" xfId="0" applyFont="1" applyFill="1" applyBorder="1" applyAlignment="1" applyProtection="1">
      <alignment horizontal="center" vertical="center"/>
      <protection/>
    </xf>
    <xf numFmtId="0" fontId="14" fillId="0" borderId="57" xfId="0" applyFont="1" applyFill="1" applyBorder="1" applyAlignment="1" applyProtection="1">
      <alignment horizontal="center" vertical="center"/>
      <protection/>
    </xf>
    <xf numFmtId="0" fontId="14" fillId="0" borderId="11" xfId="0" applyFont="1" applyFill="1" applyBorder="1" applyAlignment="1" applyProtection="1">
      <alignment horizontal="center" vertical="center"/>
      <protection/>
    </xf>
    <xf numFmtId="0" fontId="14" fillId="0" borderId="12" xfId="0" applyFont="1" applyFill="1" applyBorder="1" applyAlignment="1" applyProtection="1">
      <alignment horizontal="center" vertical="center"/>
      <protection/>
    </xf>
    <xf numFmtId="0" fontId="14" fillId="0" borderId="39" xfId="0" applyFont="1" applyFill="1" applyBorder="1" applyAlignment="1" applyProtection="1">
      <alignment horizontal="center" vertical="center"/>
      <protection/>
    </xf>
    <xf numFmtId="0" fontId="13" fillId="0" borderId="19" xfId="0" applyFont="1" applyFill="1" applyBorder="1" applyAlignment="1" applyProtection="1">
      <alignment horizontal="center" vertical="center"/>
      <protection/>
    </xf>
    <xf numFmtId="0" fontId="3" fillId="0" borderId="0" xfId="0" applyFont="1" applyFill="1" applyAlignment="1" applyProtection="1">
      <alignment/>
      <protection locked="0"/>
    </xf>
    <xf numFmtId="0" fontId="4" fillId="25" borderId="60" xfId="0" applyFont="1" applyFill="1" applyBorder="1" applyAlignment="1" applyProtection="1">
      <alignment vertical="center"/>
      <protection/>
    </xf>
    <xf numFmtId="3" fontId="4" fillId="25" borderId="27" xfId="0" applyNumberFormat="1" applyFont="1" applyFill="1" applyBorder="1" applyAlignment="1" applyProtection="1">
      <alignment vertical="center"/>
      <protection/>
    </xf>
    <xf numFmtId="0" fontId="4" fillId="25" borderId="27" xfId="0" applyFont="1" applyFill="1" applyBorder="1" applyAlignment="1" applyProtection="1">
      <alignment/>
      <protection/>
    </xf>
    <xf numFmtId="0" fontId="4" fillId="25" borderId="61" xfId="0" applyFont="1" applyFill="1" applyBorder="1" applyAlignment="1" applyProtection="1">
      <alignment/>
      <protection/>
    </xf>
    <xf numFmtId="0" fontId="3" fillId="0" borderId="44" xfId="0" applyFont="1" applyBorder="1" applyAlignment="1" applyProtection="1">
      <alignment horizontal="left" vertical="center"/>
      <protection locked="0"/>
    </xf>
    <xf numFmtId="0" fontId="3" fillId="0" borderId="41" xfId="0" applyFont="1" applyBorder="1" applyAlignment="1" applyProtection="1">
      <alignment horizontal="left" vertical="center"/>
      <protection locked="0"/>
    </xf>
    <xf numFmtId="0" fontId="3" fillId="0" borderId="0" xfId="0" applyFont="1" applyAlignment="1" applyProtection="1">
      <alignment vertical="center"/>
      <protection/>
    </xf>
    <xf numFmtId="0" fontId="4" fillId="0" borderId="0" xfId="0" applyFont="1" applyAlignment="1" applyProtection="1">
      <alignment vertical="center"/>
      <protection/>
    </xf>
    <xf numFmtId="0" fontId="4" fillId="0" borderId="0" xfId="0" applyFont="1" applyBorder="1" applyAlignment="1" applyProtection="1">
      <alignment vertical="center"/>
      <protection/>
    </xf>
    <xf numFmtId="3" fontId="4" fillId="0" borderId="0" xfId="0" applyNumberFormat="1" applyFont="1" applyBorder="1" applyAlignment="1" applyProtection="1">
      <alignment vertical="center"/>
      <protection/>
    </xf>
    <xf numFmtId="3" fontId="4" fillId="0" borderId="0" xfId="0" applyNumberFormat="1" applyFont="1" applyBorder="1" applyAlignment="1" applyProtection="1">
      <alignment horizontal="right" vertical="center"/>
      <protection/>
    </xf>
    <xf numFmtId="0" fontId="4" fillId="0" borderId="0" xfId="0" applyFont="1" applyAlignment="1" applyProtection="1">
      <alignment/>
      <protection/>
    </xf>
    <xf numFmtId="0" fontId="4" fillId="0" borderId="35" xfId="0" applyFont="1" applyBorder="1" applyAlignment="1" applyProtection="1">
      <alignment/>
      <protection/>
    </xf>
    <xf numFmtId="0" fontId="4" fillId="0" borderId="0" xfId="0" applyFont="1" applyAlignment="1" applyProtection="1">
      <alignment horizontal="center"/>
      <protection/>
    </xf>
    <xf numFmtId="0" fontId="4" fillId="0" borderId="16" xfId="0" applyFont="1" applyBorder="1" applyAlignment="1" applyProtection="1">
      <alignment/>
      <protection/>
    </xf>
    <xf numFmtId="0" fontId="4" fillId="0" borderId="21" xfId="0" applyFont="1" applyBorder="1" applyAlignment="1" applyProtection="1">
      <alignment/>
      <protection/>
    </xf>
    <xf numFmtId="3" fontId="4" fillId="0" borderId="50" xfId="0" applyNumberFormat="1" applyFont="1" applyBorder="1" applyAlignment="1" applyProtection="1">
      <alignment horizontal="right" vertical="center"/>
      <protection/>
    </xf>
    <xf numFmtId="3" fontId="4" fillId="0" borderId="59" xfId="0" applyNumberFormat="1" applyFont="1" applyBorder="1" applyAlignment="1" applyProtection="1">
      <alignment horizontal="right" vertical="center"/>
      <protection/>
    </xf>
    <xf numFmtId="0" fontId="4" fillId="0" borderId="25" xfId="0" applyFont="1" applyBorder="1" applyAlignment="1" applyProtection="1">
      <alignment/>
      <protection/>
    </xf>
    <xf numFmtId="0" fontId="4" fillId="0" borderId="52" xfId="0" applyFont="1" applyBorder="1" applyAlignment="1" applyProtection="1">
      <alignment/>
      <protection/>
    </xf>
    <xf numFmtId="0" fontId="0" fillId="0" borderId="0" xfId="0" applyAlignment="1" applyProtection="1">
      <alignment/>
      <protection/>
    </xf>
    <xf numFmtId="0" fontId="4" fillId="0" borderId="0" xfId="0" applyFont="1" applyAlignment="1" applyProtection="1">
      <alignment horizontal="left"/>
      <protection/>
    </xf>
    <xf numFmtId="0" fontId="4" fillId="0" borderId="33" xfId="0" applyFont="1" applyBorder="1" applyAlignment="1" applyProtection="1">
      <alignment horizontal="center"/>
      <protection locked="0"/>
    </xf>
    <xf numFmtId="0" fontId="3" fillId="0" borderId="37" xfId="0" applyFont="1" applyBorder="1" applyAlignment="1" applyProtection="1">
      <alignment horizontal="left" vertical="center"/>
      <protection locked="0"/>
    </xf>
    <xf numFmtId="0" fontId="3" fillId="0" borderId="13" xfId="0" applyFont="1" applyBorder="1" applyAlignment="1" applyProtection="1">
      <alignment horizontal="center"/>
      <protection locked="0"/>
    </xf>
    <xf numFmtId="0" fontId="5" fillId="0" borderId="25" xfId="0" applyFont="1" applyBorder="1" applyAlignment="1" applyProtection="1">
      <alignment horizontal="center"/>
      <protection locked="0"/>
    </xf>
    <xf numFmtId="0" fontId="3" fillId="0" borderId="56" xfId="0" applyFont="1" applyBorder="1" applyAlignment="1" applyProtection="1">
      <alignment horizontal="center"/>
      <protection locked="0"/>
    </xf>
    <xf numFmtId="0" fontId="3" fillId="0" borderId="11" xfId="0" applyFont="1" applyBorder="1" applyAlignment="1" applyProtection="1">
      <alignment horizontal="center" vertical="center"/>
      <protection locked="0"/>
    </xf>
    <xf numFmtId="0" fontId="3" fillId="0" borderId="10" xfId="0" applyFont="1" applyBorder="1" applyAlignment="1" applyProtection="1">
      <alignment horizontal="center"/>
      <protection locked="0"/>
    </xf>
    <xf numFmtId="0" fontId="3" fillId="0" borderId="12" xfId="0" applyFont="1" applyBorder="1" applyAlignment="1" applyProtection="1">
      <alignment horizontal="center" vertical="center"/>
      <protection locked="0"/>
    </xf>
    <xf numFmtId="0" fontId="4" fillId="0" borderId="20" xfId="0" applyFont="1" applyBorder="1" applyAlignment="1" applyProtection="1">
      <alignment horizontal="left"/>
      <protection locked="0"/>
    </xf>
    <xf numFmtId="0" fontId="3" fillId="0" borderId="10" xfId="0" applyFont="1" applyBorder="1" applyAlignment="1" applyProtection="1">
      <alignment horizontal="center" vertical="center"/>
      <protection locked="0"/>
    </xf>
    <xf numFmtId="0" fontId="3" fillId="0" borderId="62" xfId="0" applyFont="1" applyBorder="1" applyAlignment="1" applyProtection="1">
      <alignment horizontal="center" vertical="center"/>
      <protection locked="0"/>
    </xf>
    <xf numFmtId="0" fontId="14" fillId="0" borderId="10" xfId="0" applyFont="1" applyFill="1" applyBorder="1" applyAlignment="1" applyProtection="1">
      <alignment horizontal="left" vertical="center" indent="2"/>
      <protection locked="0"/>
    </xf>
    <xf numFmtId="0" fontId="4" fillId="0" borderId="46" xfId="0" applyFont="1" applyFill="1" applyBorder="1" applyAlignment="1" applyProtection="1">
      <alignment horizontal="center" vertical="center"/>
      <protection locked="0"/>
    </xf>
    <xf numFmtId="0" fontId="3" fillId="0" borderId="10" xfId="0" applyFont="1" applyFill="1" applyBorder="1" applyAlignment="1" applyProtection="1">
      <alignment horizontal="left" vertical="center" indent="2"/>
      <protection locked="0"/>
    </xf>
    <xf numFmtId="0" fontId="4" fillId="20" borderId="0" xfId="0" applyFont="1" applyFill="1" applyAlignment="1" applyProtection="1">
      <alignment vertical="center"/>
      <protection/>
    </xf>
    <xf numFmtId="0" fontId="44" fillId="0" borderId="0" xfId="0" applyFont="1" applyAlignment="1" applyProtection="1">
      <alignment/>
      <protection/>
    </xf>
    <xf numFmtId="0" fontId="43" fillId="0" borderId="0" xfId="0" applyFont="1" applyFill="1" applyAlignment="1" applyProtection="1" quotePrefix="1">
      <alignment/>
      <protection/>
    </xf>
    <xf numFmtId="0" fontId="43" fillId="0" borderId="0" xfId="0" applyFont="1" applyFill="1" applyAlignment="1" applyProtection="1">
      <alignment/>
      <protection/>
    </xf>
    <xf numFmtId="0" fontId="4" fillId="0" borderId="0" xfId="0" applyFont="1" applyFill="1" applyAlignment="1" applyProtection="1" quotePrefix="1">
      <alignment/>
      <protection/>
    </xf>
    <xf numFmtId="0" fontId="19" fillId="0" borderId="0" xfId="0" applyFont="1" applyFill="1" applyAlignment="1" applyProtection="1">
      <alignment/>
      <protection/>
    </xf>
    <xf numFmtId="49" fontId="4" fillId="0" borderId="0" xfId="0" applyNumberFormat="1" applyFont="1" applyFill="1" applyAlignment="1" applyProtection="1">
      <alignment/>
      <protection/>
    </xf>
    <xf numFmtId="0" fontId="4" fillId="0" borderId="63" xfId="0" applyFont="1" applyFill="1" applyBorder="1" applyAlignment="1" applyProtection="1">
      <alignment/>
      <protection/>
    </xf>
    <xf numFmtId="0" fontId="4" fillId="0" borderId="64" xfId="0" applyFont="1" applyFill="1" applyBorder="1" applyAlignment="1" applyProtection="1">
      <alignment/>
      <protection/>
    </xf>
    <xf numFmtId="3" fontId="4" fillId="0" borderId="0" xfId="0" applyNumberFormat="1" applyFont="1" applyFill="1" applyBorder="1" applyAlignment="1" applyProtection="1">
      <alignment/>
      <protection/>
    </xf>
    <xf numFmtId="3" fontId="4" fillId="0" borderId="52" xfId="0" applyNumberFormat="1" applyFont="1" applyFill="1" applyBorder="1" applyAlignment="1" applyProtection="1">
      <alignment/>
      <protection/>
    </xf>
    <xf numFmtId="0" fontId="4" fillId="0" borderId="18" xfId="0" applyFont="1" applyFill="1" applyBorder="1" applyAlignment="1" applyProtection="1">
      <alignment/>
      <protection/>
    </xf>
    <xf numFmtId="0" fontId="4" fillId="0" borderId="36" xfId="0" applyFont="1" applyFill="1" applyBorder="1" applyAlignment="1" applyProtection="1">
      <alignment/>
      <protection/>
    </xf>
    <xf numFmtId="0" fontId="4" fillId="4" borderId="0" xfId="0" applyFont="1" applyFill="1" applyAlignment="1" applyProtection="1">
      <alignment vertical="center"/>
      <protection/>
    </xf>
    <xf numFmtId="0" fontId="4" fillId="4" borderId="0" xfId="0" applyFont="1" applyFill="1" applyAlignment="1" applyProtection="1">
      <alignment vertical="center"/>
      <protection/>
    </xf>
    <xf numFmtId="3" fontId="4" fillId="4" borderId="0" xfId="0" applyNumberFormat="1" applyFont="1" applyFill="1" applyAlignment="1" applyProtection="1">
      <alignment horizontal="right" vertical="center" wrapText="1"/>
      <protection/>
    </xf>
    <xf numFmtId="0" fontId="4" fillId="0" borderId="0" xfId="0" applyFont="1" applyFill="1" applyBorder="1" applyAlignment="1" applyProtection="1">
      <alignment horizontal="center" vertical="center"/>
      <protection/>
    </xf>
    <xf numFmtId="3" fontId="3" fillId="0" borderId="26" xfId="0" applyNumberFormat="1" applyFont="1" applyFill="1" applyBorder="1" applyAlignment="1" applyProtection="1">
      <alignment horizontal="right" vertical="center" wrapText="1"/>
      <protection/>
    </xf>
    <xf numFmtId="3" fontId="3" fillId="0" borderId="39" xfId="0" applyNumberFormat="1" applyFont="1" applyFill="1" applyBorder="1" applyAlignment="1" applyProtection="1">
      <alignment horizontal="right" vertical="center" wrapText="1"/>
      <protection/>
    </xf>
    <xf numFmtId="1" fontId="13" fillId="0" borderId="19" xfId="0" applyNumberFormat="1" applyFont="1" applyFill="1" applyBorder="1" applyAlignment="1" applyProtection="1">
      <alignment horizontal="right" vertical="center"/>
      <protection/>
    </xf>
    <xf numFmtId="1" fontId="13" fillId="0" borderId="65" xfId="0" applyNumberFormat="1" applyFont="1" applyFill="1" applyBorder="1" applyAlignment="1" applyProtection="1">
      <alignment horizontal="right" vertical="center"/>
      <protection/>
    </xf>
    <xf numFmtId="1" fontId="13" fillId="0" borderId="66" xfId="0" applyNumberFormat="1" applyFont="1" applyFill="1" applyBorder="1" applyAlignment="1" applyProtection="1">
      <alignment horizontal="right" vertical="center"/>
      <protection/>
    </xf>
    <xf numFmtId="1" fontId="13" fillId="0" borderId="18" xfId="0" applyNumberFormat="1" applyFont="1" applyFill="1" applyBorder="1" applyAlignment="1" applyProtection="1">
      <alignment horizontal="right" vertical="center"/>
      <protection/>
    </xf>
    <xf numFmtId="1" fontId="13" fillId="0" borderId="36" xfId="0" applyNumberFormat="1" applyFont="1" applyFill="1" applyBorder="1" applyAlignment="1" applyProtection="1">
      <alignment horizontal="right" vertical="center"/>
      <protection/>
    </xf>
    <xf numFmtId="1" fontId="13" fillId="0" borderId="25" xfId="0" applyNumberFormat="1" applyFont="1" applyFill="1" applyBorder="1" applyAlignment="1" applyProtection="1">
      <alignment horizontal="right" vertical="center"/>
      <protection/>
    </xf>
    <xf numFmtId="1" fontId="13" fillId="0" borderId="62" xfId="0" applyNumberFormat="1" applyFont="1" applyFill="1" applyBorder="1" applyAlignment="1" applyProtection="1">
      <alignment horizontal="right" vertical="center"/>
      <protection/>
    </xf>
    <xf numFmtId="1" fontId="13" fillId="0" borderId="26" xfId="0" applyNumberFormat="1" applyFont="1" applyFill="1" applyBorder="1" applyAlignment="1" applyProtection="1">
      <alignment horizontal="right" vertical="center"/>
      <protection/>
    </xf>
    <xf numFmtId="1" fontId="13" fillId="0" borderId="39" xfId="0" applyNumberFormat="1" applyFont="1" applyFill="1" applyBorder="1" applyAlignment="1" applyProtection="1">
      <alignment horizontal="right" vertical="center"/>
      <protection/>
    </xf>
    <xf numFmtId="3" fontId="3" fillId="0" borderId="18" xfId="0" applyNumberFormat="1" applyFont="1" applyFill="1" applyBorder="1" applyAlignment="1" applyProtection="1">
      <alignment horizontal="right" vertical="center" wrapText="1"/>
      <protection/>
    </xf>
    <xf numFmtId="3" fontId="3" fillId="0" borderId="36" xfId="0" applyNumberFormat="1" applyFont="1" applyFill="1" applyBorder="1" applyAlignment="1" applyProtection="1">
      <alignment horizontal="right" vertical="center" wrapText="1"/>
      <protection/>
    </xf>
    <xf numFmtId="3" fontId="3" fillId="0" borderId="23" xfId="0" applyNumberFormat="1" applyFont="1" applyFill="1" applyBorder="1" applyAlignment="1" applyProtection="1">
      <alignment horizontal="right" vertical="center" wrapText="1"/>
      <protection/>
    </xf>
    <xf numFmtId="1" fontId="13" fillId="0" borderId="50" xfId="0" applyNumberFormat="1" applyFont="1" applyFill="1" applyBorder="1" applyAlignment="1" applyProtection="1">
      <alignment horizontal="right" vertical="center"/>
      <protection/>
    </xf>
    <xf numFmtId="1" fontId="13" fillId="0" borderId="59" xfId="0" applyNumberFormat="1" applyFont="1" applyFill="1" applyBorder="1" applyAlignment="1" applyProtection="1">
      <alignment horizontal="right" vertical="center"/>
      <protection/>
    </xf>
    <xf numFmtId="1" fontId="13" fillId="0" borderId="27" xfId="0" applyNumberFormat="1" applyFont="1" applyFill="1" applyBorder="1" applyAlignment="1" applyProtection="1">
      <alignment horizontal="right" vertical="center"/>
      <protection/>
    </xf>
    <xf numFmtId="1" fontId="13" fillId="0" borderId="61" xfId="0" applyNumberFormat="1" applyFont="1" applyFill="1" applyBorder="1" applyAlignment="1" applyProtection="1">
      <alignment horizontal="right" vertical="center"/>
      <protection/>
    </xf>
    <xf numFmtId="3" fontId="3" fillId="0" borderId="20" xfId="0" applyNumberFormat="1" applyFont="1" applyFill="1" applyBorder="1" applyAlignment="1" applyProtection="1">
      <alignment horizontal="right" vertical="center" wrapText="1"/>
      <protection/>
    </xf>
    <xf numFmtId="1" fontId="13" fillId="0" borderId="23" xfId="0" applyNumberFormat="1" applyFont="1" applyFill="1" applyBorder="1" applyAlignment="1" applyProtection="1">
      <alignment horizontal="right" vertical="center"/>
      <protection/>
    </xf>
    <xf numFmtId="1" fontId="13" fillId="0" borderId="24" xfId="0" applyNumberFormat="1" applyFont="1" applyFill="1" applyBorder="1" applyAlignment="1" applyProtection="1">
      <alignment horizontal="right" vertical="center"/>
      <protection/>
    </xf>
    <xf numFmtId="3" fontId="3" fillId="0" borderId="34" xfId="0" applyNumberFormat="1" applyFont="1" applyFill="1" applyBorder="1" applyAlignment="1" applyProtection="1">
      <alignment horizontal="right" vertical="center" wrapText="1"/>
      <protection/>
    </xf>
    <xf numFmtId="0" fontId="0" fillId="0" borderId="0" xfId="0" applyFont="1" applyAlignment="1" applyProtection="1">
      <alignment/>
      <protection/>
    </xf>
    <xf numFmtId="0" fontId="4" fillId="25" borderId="60" xfId="0" applyFont="1" applyFill="1" applyBorder="1" applyAlignment="1" applyProtection="1">
      <alignment/>
      <protection/>
    </xf>
    <xf numFmtId="3" fontId="4" fillId="0" borderId="19" xfId="0" applyNumberFormat="1" applyFont="1" applyBorder="1" applyAlignment="1" applyProtection="1">
      <alignment horizontal="right" vertical="center"/>
      <protection/>
    </xf>
    <xf numFmtId="3" fontId="4" fillId="0" borderId="66" xfId="0" applyNumberFormat="1" applyFont="1" applyBorder="1" applyAlignment="1" applyProtection="1">
      <alignment horizontal="right" vertical="center"/>
      <protection/>
    </xf>
    <xf numFmtId="0" fontId="3" fillId="0" borderId="0" xfId="0" applyFont="1" applyBorder="1" applyAlignment="1" applyProtection="1">
      <alignment/>
      <protection/>
    </xf>
    <xf numFmtId="0" fontId="3" fillId="0" borderId="18" xfId="0" applyFont="1" applyBorder="1" applyAlignment="1" applyProtection="1">
      <alignment/>
      <protection/>
    </xf>
    <xf numFmtId="3" fontId="13" fillId="0" borderId="19" xfId="0" applyNumberFormat="1" applyFont="1" applyFill="1" applyBorder="1" applyAlignment="1" applyProtection="1">
      <alignment horizontal="right" vertical="center"/>
      <protection/>
    </xf>
    <xf numFmtId="3" fontId="13" fillId="0" borderId="66" xfId="0" applyNumberFormat="1" applyFont="1" applyFill="1" applyBorder="1" applyAlignment="1" applyProtection="1">
      <alignment horizontal="right" vertical="center"/>
      <protection/>
    </xf>
    <xf numFmtId="0" fontId="10" fillId="0" borderId="0" xfId="0" applyFont="1" applyFill="1" applyBorder="1" applyAlignment="1" applyProtection="1">
      <alignment horizontal="center" vertical="center"/>
      <protection locked="0"/>
    </xf>
    <xf numFmtId="0" fontId="14" fillId="0" borderId="41" xfId="0" applyFont="1" applyBorder="1" applyAlignment="1" applyProtection="1">
      <alignment vertical="center"/>
      <protection locked="0"/>
    </xf>
    <xf numFmtId="0" fontId="19" fillId="0" borderId="20" xfId="0" applyFont="1" applyFill="1" applyBorder="1" applyAlignment="1" applyProtection="1">
      <alignment horizontal="center" vertical="center"/>
      <protection locked="0"/>
    </xf>
    <xf numFmtId="0" fontId="10" fillId="0" borderId="0" xfId="0" applyFont="1" applyFill="1" applyBorder="1" applyAlignment="1" applyProtection="1">
      <alignment horizontal="center"/>
      <protection locked="0"/>
    </xf>
    <xf numFmtId="0" fontId="11" fillId="0" borderId="0" xfId="0" applyFont="1" applyBorder="1" applyAlignment="1" applyProtection="1">
      <alignment horizontal="center" vertical="center"/>
      <protection locked="0"/>
    </xf>
    <xf numFmtId="0" fontId="19" fillId="0" borderId="0" xfId="0" applyFont="1" applyFill="1" applyBorder="1" applyAlignment="1" applyProtection="1" quotePrefix="1">
      <alignment horizontal="center" vertical="center"/>
      <protection locked="0"/>
    </xf>
    <xf numFmtId="0" fontId="14" fillId="0" borderId="41" xfId="0" applyFont="1" applyBorder="1" applyAlignment="1" applyProtection="1">
      <alignment horizontal="left" vertical="center"/>
      <protection locked="0"/>
    </xf>
    <xf numFmtId="0" fontId="11" fillId="0" borderId="0" xfId="0" applyFont="1" applyBorder="1" applyAlignment="1" applyProtection="1">
      <alignment/>
      <protection locked="0"/>
    </xf>
    <xf numFmtId="0" fontId="14" fillId="0" borderId="41" xfId="0" applyFont="1" applyFill="1" applyBorder="1" applyAlignment="1" applyProtection="1">
      <alignment vertical="center"/>
      <protection locked="0"/>
    </xf>
    <xf numFmtId="0" fontId="6" fillId="0" borderId="16" xfId="0" applyFont="1" applyFill="1" applyBorder="1" applyAlignment="1" applyProtection="1">
      <alignment horizontal="center" vertical="center"/>
      <protection locked="0"/>
    </xf>
    <xf numFmtId="0" fontId="14" fillId="0" borderId="20" xfId="0" applyFont="1" applyFill="1" applyBorder="1" applyAlignment="1" applyProtection="1">
      <alignment horizontal="center" vertical="center"/>
      <protection locked="0"/>
    </xf>
    <xf numFmtId="0" fontId="3" fillId="0" borderId="28" xfId="0" applyFont="1" applyFill="1" applyBorder="1" applyAlignment="1" applyProtection="1">
      <alignment horizontal="center" vertical="center"/>
      <protection locked="0"/>
    </xf>
    <xf numFmtId="0" fontId="14" fillId="0" borderId="26" xfId="0" applyFont="1" applyFill="1" applyBorder="1" applyAlignment="1" applyProtection="1">
      <alignment horizontal="center" vertical="center"/>
      <protection locked="0"/>
    </xf>
    <xf numFmtId="0" fontId="14" fillId="0" borderId="67" xfId="0" applyFont="1" applyFill="1" applyBorder="1" applyAlignment="1" applyProtection="1">
      <alignment horizontal="center" vertical="center"/>
      <protection locked="0"/>
    </xf>
    <xf numFmtId="49" fontId="3" fillId="4" borderId="68" xfId="0" applyNumberFormat="1" applyFont="1" applyFill="1" applyBorder="1" applyAlignment="1" applyProtection="1">
      <alignment horizontal="left" vertical="center"/>
      <protection locked="0"/>
    </xf>
    <xf numFmtId="0" fontId="14" fillId="4" borderId="10" xfId="0" applyFont="1" applyFill="1" applyBorder="1" applyAlignment="1" applyProtection="1">
      <alignment horizontal="left" vertical="center"/>
      <protection locked="0"/>
    </xf>
    <xf numFmtId="192" fontId="13" fillId="4" borderId="18" xfId="0" applyNumberFormat="1" applyFont="1" applyFill="1" applyBorder="1" applyAlignment="1" applyProtection="1">
      <alignment horizontal="right" vertical="center"/>
      <protection locked="0"/>
    </xf>
    <xf numFmtId="49" fontId="3" fillId="0" borderId="68" xfId="0" applyNumberFormat="1" applyFont="1" applyFill="1" applyBorder="1" applyAlignment="1" applyProtection="1">
      <alignment horizontal="left" vertical="center"/>
      <protection locked="0"/>
    </xf>
    <xf numFmtId="0" fontId="14" fillId="0" borderId="10" xfId="0" applyFont="1" applyFill="1" applyBorder="1" applyAlignment="1" applyProtection="1">
      <alignment horizontal="left" vertical="center" indent="2"/>
      <protection locked="0"/>
    </xf>
    <xf numFmtId="49" fontId="3" fillId="0" borderId="69" xfId="0" applyNumberFormat="1" applyFont="1" applyFill="1" applyBorder="1" applyAlignment="1" applyProtection="1">
      <alignment horizontal="left" vertical="center"/>
      <protection locked="0"/>
    </xf>
    <xf numFmtId="0" fontId="14" fillId="0" borderId="18" xfId="0" applyFont="1" applyFill="1" applyBorder="1" applyAlignment="1" applyProtection="1">
      <alignment horizontal="left" vertical="center" indent="3"/>
      <protection locked="0"/>
    </xf>
    <xf numFmtId="0" fontId="14" fillId="4" borderId="26" xfId="0" applyFont="1" applyFill="1" applyBorder="1" applyAlignment="1" applyProtection="1">
      <alignment horizontal="left" vertical="center"/>
      <protection locked="0"/>
    </xf>
    <xf numFmtId="49" fontId="3" fillId="4" borderId="70" xfId="0" applyNumberFormat="1" applyFont="1" applyFill="1" applyBorder="1" applyAlignment="1" applyProtection="1">
      <alignment horizontal="left" vertical="center"/>
      <protection locked="0"/>
    </xf>
    <xf numFmtId="0" fontId="14" fillId="4" borderId="23" xfId="0" applyFont="1" applyFill="1" applyBorder="1" applyAlignment="1" applyProtection="1">
      <alignment horizontal="left" vertical="center"/>
      <protection locked="0"/>
    </xf>
    <xf numFmtId="0" fontId="14" fillId="0" borderId="10" xfId="0" applyFont="1" applyFill="1" applyBorder="1" applyAlignment="1" applyProtection="1">
      <alignment horizontal="left" vertical="center" indent="1"/>
      <protection locked="0"/>
    </xf>
    <xf numFmtId="0" fontId="14" fillId="0" borderId="18" xfId="0" applyFont="1" applyFill="1" applyBorder="1" applyAlignment="1" applyProtection="1">
      <alignment horizontal="left" vertical="center" indent="2"/>
      <protection locked="0"/>
    </xf>
    <xf numFmtId="0" fontId="14" fillId="0" borderId="10" xfId="0" applyFont="1" applyFill="1" applyBorder="1" applyAlignment="1" applyProtection="1" quotePrefix="1">
      <alignment horizontal="left" vertical="center" indent="1"/>
      <protection locked="0"/>
    </xf>
    <xf numFmtId="0" fontId="14" fillId="0" borderId="18" xfId="0" applyFont="1" applyFill="1" applyBorder="1" applyAlignment="1" applyProtection="1">
      <alignment horizontal="left" vertical="center" indent="2"/>
      <protection locked="0"/>
    </xf>
    <xf numFmtId="49" fontId="3" fillId="4" borderId="29" xfId="0" applyNumberFormat="1" applyFont="1" applyFill="1" applyBorder="1" applyAlignment="1" applyProtection="1">
      <alignment horizontal="left" vertical="center"/>
      <protection locked="0"/>
    </xf>
    <xf numFmtId="49" fontId="3" fillId="0" borderId="29" xfId="0" applyNumberFormat="1" applyFont="1" applyFill="1" applyBorder="1" applyAlignment="1" applyProtection="1">
      <alignment horizontal="left" vertical="center"/>
      <protection locked="0"/>
    </xf>
    <xf numFmtId="0" fontId="14" fillId="0" borderId="19" xfId="0" applyFont="1" applyFill="1" applyBorder="1" applyAlignment="1" applyProtection="1">
      <alignment horizontal="left" vertical="center" indent="1"/>
      <protection locked="0"/>
    </xf>
    <xf numFmtId="49" fontId="3" fillId="0" borderId="71" xfId="0" applyNumberFormat="1" applyFont="1" applyFill="1" applyBorder="1" applyAlignment="1" applyProtection="1">
      <alignment horizontal="left" vertical="center"/>
      <protection locked="0"/>
    </xf>
    <xf numFmtId="0" fontId="14" fillId="0" borderId="18" xfId="0" applyFont="1" applyFill="1" applyBorder="1" applyAlignment="1" applyProtection="1">
      <alignment horizontal="left" vertical="center" indent="1"/>
      <protection locked="0"/>
    </xf>
    <xf numFmtId="192" fontId="13" fillId="4" borderId="50" xfId="0" applyNumberFormat="1" applyFont="1" applyFill="1" applyBorder="1" applyAlignment="1" applyProtection="1">
      <alignment horizontal="right" vertical="center"/>
      <protection locked="0"/>
    </xf>
    <xf numFmtId="0" fontId="14" fillId="0" borderId="10" xfId="0" applyFont="1" applyFill="1" applyBorder="1" applyAlignment="1" applyProtection="1" quotePrefix="1">
      <alignment horizontal="left" vertical="center" indent="2"/>
      <protection locked="0"/>
    </xf>
    <xf numFmtId="49" fontId="3" fillId="0" borderId="72" xfId="0" applyNumberFormat="1" applyFont="1" applyFill="1" applyBorder="1" applyAlignment="1" applyProtection="1">
      <alignment horizontal="left" vertical="center"/>
      <protection locked="0"/>
    </xf>
    <xf numFmtId="0" fontId="8" fillId="0" borderId="0" xfId="0" applyFont="1" applyFill="1" applyAlignment="1" applyProtection="1">
      <alignment/>
      <protection/>
    </xf>
    <xf numFmtId="0" fontId="0" fillId="0" borderId="18" xfId="0" applyBorder="1" applyAlignment="1" applyProtection="1">
      <alignment/>
      <protection/>
    </xf>
    <xf numFmtId="0" fontId="4" fillId="0" borderId="25" xfId="0" applyFont="1" applyFill="1" applyBorder="1" applyAlignment="1" applyProtection="1">
      <alignment/>
      <protection/>
    </xf>
    <xf numFmtId="0" fontId="3" fillId="0" borderId="15" xfId="0" applyFont="1" applyFill="1" applyBorder="1" applyAlignment="1" applyProtection="1">
      <alignment horizontal="center"/>
      <protection locked="0"/>
    </xf>
    <xf numFmtId="0" fontId="3" fillId="0" borderId="14" xfId="0" applyFont="1" applyFill="1" applyBorder="1" applyAlignment="1" applyProtection="1">
      <alignment horizontal="center"/>
      <protection locked="0"/>
    </xf>
    <xf numFmtId="0" fontId="4" fillId="0" borderId="14" xfId="0" applyFont="1" applyFill="1" applyBorder="1" applyAlignment="1" applyProtection="1">
      <alignment/>
      <protection locked="0"/>
    </xf>
    <xf numFmtId="0" fontId="41" fillId="0" borderId="64" xfId="0" applyFont="1" applyBorder="1" applyAlignment="1" applyProtection="1">
      <alignment vertical="center"/>
      <protection locked="0"/>
    </xf>
    <xf numFmtId="0" fontId="3" fillId="0" borderId="13" xfId="0" applyFont="1" applyFill="1" applyBorder="1" applyAlignment="1" applyProtection="1">
      <alignment horizontal="center"/>
      <protection locked="0"/>
    </xf>
    <xf numFmtId="0" fontId="19" fillId="0" borderId="0" xfId="0" applyFont="1" applyFill="1" applyBorder="1" applyAlignment="1" applyProtection="1">
      <alignment horizontal="center" vertical="center"/>
      <protection locked="0"/>
    </xf>
    <xf numFmtId="0" fontId="3" fillId="0" borderId="41" xfId="0" applyFont="1" applyFill="1" applyBorder="1" applyAlignment="1" applyProtection="1">
      <alignment vertical="center"/>
      <protection locked="0"/>
    </xf>
    <xf numFmtId="0" fontId="6" fillId="0" borderId="0" xfId="0" applyFont="1" applyFill="1" applyBorder="1" applyAlignment="1" applyProtection="1">
      <alignment vertical="center"/>
      <protection locked="0"/>
    </xf>
    <xf numFmtId="0" fontId="12" fillId="0" borderId="0" xfId="0" applyFont="1" applyBorder="1" applyAlignment="1" applyProtection="1">
      <alignment vertical="center"/>
      <protection locked="0"/>
    </xf>
    <xf numFmtId="0" fontId="3" fillId="0" borderId="48" xfId="0" applyFont="1" applyFill="1" applyBorder="1" applyAlignment="1" applyProtection="1">
      <alignment vertical="center"/>
      <protection locked="0"/>
    </xf>
    <xf numFmtId="0" fontId="42" fillId="0" borderId="0" xfId="0" applyFont="1" applyBorder="1" applyAlignment="1" applyProtection="1">
      <alignment horizontal="left" vertical="center"/>
      <protection locked="0"/>
    </xf>
    <xf numFmtId="0" fontId="24" fillId="0" borderId="48" xfId="0" applyFont="1" applyBorder="1" applyAlignment="1" applyProtection="1">
      <alignment horizontal="left" vertical="center"/>
      <protection locked="0"/>
    </xf>
    <xf numFmtId="0" fontId="4" fillId="0" borderId="48" xfId="0" applyFont="1" applyFill="1" applyBorder="1" applyAlignment="1" applyProtection="1">
      <alignment/>
      <protection locked="0"/>
    </xf>
    <xf numFmtId="0" fontId="14" fillId="0" borderId="56" xfId="0" applyFont="1" applyFill="1" applyBorder="1" applyAlignment="1" applyProtection="1">
      <alignment horizontal="center" vertical="center"/>
      <protection locked="0"/>
    </xf>
    <xf numFmtId="0" fontId="3" fillId="20" borderId="13" xfId="0" applyFont="1" applyFill="1" applyBorder="1" applyAlignment="1" applyProtection="1">
      <alignment horizontal="left" vertical="center"/>
      <protection locked="0"/>
    </xf>
    <xf numFmtId="0" fontId="14" fillId="0" borderId="13" xfId="0" applyFont="1" applyFill="1" applyBorder="1" applyAlignment="1" applyProtection="1">
      <alignment horizontal="left" vertical="center"/>
      <protection locked="0"/>
    </xf>
    <xf numFmtId="0" fontId="14" fillId="0" borderId="11" xfId="0" applyFont="1" applyBorder="1" applyAlignment="1" applyProtection="1">
      <alignment horizontal="left" vertical="center" indent="1"/>
      <protection locked="0"/>
    </xf>
    <xf numFmtId="0" fontId="14" fillId="0" borderId="73" xfId="0" applyFont="1" applyFill="1" applyBorder="1" applyAlignment="1" applyProtection="1">
      <alignment horizontal="left" vertical="center"/>
      <protection locked="0"/>
    </xf>
    <xf numFmtId="0" fontId="14" fillId="0" borderId="12" xfId="0" applyFont="1" applyFill="1" applyBorder="1" applyAlignment="1" applyProtection="1">
      <alignment horizontal="left" vertical="center" indent="2"/>
      <protection locked="0"/>
    </xf>
    <xf numFmtId="0" fontId="14" fillId="0" borderId="11" xfId="0" applyFont="1" applyFill="1" applyBorder="1" applyAlignment="1" applyProtection="1">
      <alignment vertical="center"/>
      <protection locked="0"/>
    </xf>
    <xf numFmtId="0" fontId="14" fillId="0" borderId="18" xfId="0" applyFont="1" applyFill="1" applyBorder="1" applyAlignment="1" applyProtection="1">
      <alignment vertical="center"/>
      <protection locked="0"/>
    </xf>
    <xf numFmtId="0" fontId="14" fillId="0" borderId="26" xfId="0" applyFont="1" applyFill="1" applyBorder="1" applyAlignment="1" applyProtection="1">
      <alignment vertical="center"/>
      <protection locked="0"/>
    </xf>
    <xf numFmtId="0" fontId="14" fillId="0" borderId="38" xfId="0" applyFont="1" applyFill="1" applyBorder="1" applyAlignment="1" applyProtection="1">
      <alignment vertical="center"/>
      <protection locked="0"/>
    </xf>
    <xf numFmtId="0" fontId="14" fillId="0" borderId="12" xfId="0" applyFont="1" applyFill="1" applyBorder="1" applyAlignment="1" applyProtection="1">
      <alignment vertical="center"/>
      <protection locked="0"/>
    </xf>
    <xf numFmtId="0" fontId="14" fillId="0" borderId="56" xfId="0" applyFont="1" applyFill="1" applyBorder="1" applyAlignment="1" applyProtection="1">
      <alignment horizontal="left" vertical="center"/>
      <protection locked="0"/>
    </xf>
    <xf numFmtId="0" fontId="14" fillId="20" borderId="13" xfId="0" applyFont="1" applyFill="1" applyBorder="1" applyAlignment="1" applyProtection="1">
      <alignment horizontal="left" vertical="center"/>
      <protection locked="0"/>
    </xf>
    <xf numFmtId="0" fontId="14" fillId="0" borderId="12" xfId="0" applyFont="1" applyFill="1" applyBorder="1" applyAlignment="1" applyProtection="1">
      <alignment horizontal="left" vertical="center"/>
      <protection locked="0"/>
    </xf>
    <xf numFmtId="0" fontId="14" fillId="0" borderId="38" xfId="0" applyFont="1" applyFill="1" applyBorder="1" applyAlignment="1" applyProtection="1">
      <alignment horizontal="left" vertical="center"/>
      <protection locked="0"/>
    </xf>
    <xf numFmtId="0" fontId="14" fillId="0" borderId="13" xfId="0" applyFont="1" applyFill="1" applyBorder="1" applyAlignment="1" applyProtection="1">
      <alignment horizontal="left" vertical="top"/>
      <protection locked="0"/>
    </xf>
    <xf numFmtId="0" fontId="14" fillId="0" borderId="11" xfId="0" applyFont="1" applyFill="1" applyBorder="1" applyAlignment="1" applyProtection="1">
      <alignment horizontal="left" vertical="top"/>
      <protection locked="0"/>
    </xf>
    <xf numFmtId="0" fontId="14" fillId="0" borderId="11" xfId="0" applyFont="1" applyFill="1" applyBorder="1" applyAlignment="1" applyProtection="1">
      <alignment horizontal="left" vertical="center" indent="1"/>
      <protection locked="0"/>
    </xf>
    <xf numFmtId="0" fontId="14" fillId="0" borderId="17" xfId="0" applyFont="1" applyFill="1" applyBorder="1" applyAlignment="1" applyProtection="1">
      <alignment horizontal="left" vertical="center"/>
      <protection locked="0"/>
    </xf>
    <xf numFmtId="0" fontId="8" fillId="0" borderId="0" xfId="63" applyFont="1" applyFill="1" applyProtection="1">
      <alignment/>
      <protection/>
    </xf>
    <xf numFmtId="0" fontId="9" fillId="0" borderId="0" xfId="63" applyFont="1" applyFill="1" applyProtection="1">
      <alignment/>
      <protection/>
    </xf>
    <xf numFmtId="0" fontId="8" fillId="0" borderId="0" xfId="63" applyFont="1" applyFill="1" applyAlignment="1" applyProtection="1">
      <alignment/>
      <protection/>
    </xf>
    <xf numFmtId="0" fontId="8" fillId="0" borderId="0" xfId="63" applyFont="1" applyFill="1" applyProtection="1" quotePrefix="1">
      <alignment/>
      <protection/>
    </xf>
    <xf numFmtId="0" fontId="6" fillId="0" borderId="10" xfId="63" applyFont="1" applyFill="1" applyBorder="1" applyAlignment="1" applyProtection="1">
      <alignment horizontal="center"/>
      <protection/>
    </xf>
    <xf numFmtId="0" fontId="6" fillId="0" borderId="18" xfId="63" applyFont="1" applyFill="1" applyBorder="1" applyAlignment="1" applyProtection="1">
      <alignment horizontal="center"/>
      <protection/>
    </xf>
    <xf numFmtId="3" fontId="30" fillId="4" borderId="18" xfId="63" applyNumberFormat="1" applyFont="1" applyFill="1" applyBorder="1" applyAlignment="1" applyProtection="1">
      <alignment vertical="center"/>
      <protection/>
    </xf>
    <xf numFmtId="3" fontId="30" fillId="4" borderId="22" xfId="63" applyNumberFormat="1" applyFont="1" applyFill="1" applyBorder="1" applyAlignment="1" applyProtection="1">
      <alignment vertical="center"/>
      <protection/>
    </xf>
    <xf numFmtId="3" fontId="30" fillId="4" borderId="28" xfId="63" applyNumberFormat="1" applyFont="1" applyFill="1" applyBorder="1" applyAlignment="1" applyProtection="1">
      <alignment vertical="center"/>
      <protection/>
    </xf>
    <xf numFmtId="3" fontId="30" fillId="4" borderId="36" xfId="63" applyNumberFormat="1" applyFont="1" applyFill="1" applyBorder="1" applyAlignment="1" applyProtection="1">
      <alignment vertical="center"/>
      <protection/>
    </xf>
    <xf numFmtId="3" fontId="30" fillId="0" borderId="18" xfId="63" applyNumberFormat="1" applyFont="1" applyFill="1" applyBorder="1" applyAlignment="1" applyProtection="1">
      <alignment vertical="center"/>
      <protection/>
    </xf>
    <xf numFmtId="3" fontId="30" fillId="0" borderId="22" xfId="63" applyNumberFormat="1" applyFont="1" applyFill="1" applyBorder="1" applyAlignment="1" applyProtection="1">
      <alignment vertical="center"/>
      <protection/>
    </xf>
    <xf numFmtId="3" fontId="30" fillId="0" borderId="28" xfId="63" applyNumberFormat="1" applyFont="1" applyFill="1" applyBorder="1" applyAlignment="1" applyProtection="1">
      <alignment vertical="center"/>
      <protection/>
    </xf>
    <xf numFmtId="3" fontId="30" fillId="0" borderId="36" xfId="63" applyNumberFormat="1" applyFont="1" applyFill="1" applyBorder="1" applyAlignment="1" applyProtection="1">
      <alignment vertical="center"/>
      <protection/>
    </xf>
    <xf numFmtId="1" fontId="22" fillId="0" borderId="18" xfId="63" applyNumberFormat="1" applyFont="1" applyFill="1" applyBorder="1" applyAlignment="1" applyProtection="1">
      <alignment horizontal="right" vertical="center"/>
      <protection/>
    </xf>
    <xf numFmtId="3" fontId="30" fillId="0" borderId="26" xfId="63" applyNumberFormat="1" applyFont="1" applyFill="1" applyBorder="1" applyAlignment="1" applyProtection="1">
      <alignment vertical="center"/>
      <protection/>
    </xf>
    <xf numFmtId="3" fontId="30" fillId="0" borderId="44" xfId="63" applyNumberFormat="1" applyFont="1" applyFill="1" applyBorder="1" applyAlignment="1" applyProtection="1">
      <alignment vertical="center"/>
      <protection/>
    </xf>
    <xf numFmtId="3" fontId="30" fillId="0" borderId="41" xfId="63" applyNumberFormat="1" applyFont="1" applyFill="1" applyBorder="1" applyAlignment="1" applyProtection="1">
      <alignment vertical="center"/>
      <protection/>
    </xf>
    <xf numFmtId="3" fontId="30" fillId="0" borderId="39" xfId="63" applyNumberFormat="1" applyFont="1" applyFill="1" applyBorder="1" applyAlignment="1" applyProtection="1">
      <alignment vertical="center"/>
      <protection/>
    </xf>
    <xf numFmtId="1" fontId="22" fillId="0" borderId="23" xfId="63" applyNumberFormat="1" applyFont="1" applyFill="1" applyBorder="1" applyAlignment="1" applyProtection="1">
      <alignment horizontal="right" vertical="center"/>
      <protection/>
    </xf>
    <xf numFmtId="1" fontId="22" fillId="0" borderId="26" xfId="63" applyNumberFormat="1" applyFont="1" applyFill="1" applyBorder="1" applyAlignment="1" applyProtection="1">
      <alignment horizontal="right" vertical="center"/>
      <protection/>
    </xf>
    <xf numFmtId="3" fontId="30" fillId="0" borderId="50" xfId="63" applyNumberFormat="1" applyFont="1" applyFill="1" applyBorder="1" applyAlignment="1" applyProtection="1">
      <alignment vertical="center"/>
      <protection/>
    </xf>
    <xf numFmtId="3" fontId="30" fillId="0" borderId="58" xfId="63" applyNumberFormat="1" applyFont="1" applyFill="1" applyBorder="1" applyAlignment="1" applyProtection="1">
      <alignment vertical="center"/>
      <protection/>
    </xf>
    <xf numFmtId="3" fontId="30" fillId="0" borderId="59" xfId="63" applyNumberFormat="1" applyFont="1" applyFill="1" applyBorder="1" applyAlignment="1" applyProtection="1">
      <alignment vertical="center"/>
      <protection/>
    </xf>
    <xf numFmtId="1" fontId="22" fillId="0" borderId="50" xfId="63" applyNumberFormat="1" applyFont="1" applyFill="1" applyBorder="1" applyAlignment="1" applyProtection="1">
      <alignment horizontal="right" vertical="center"/>
      <protection/>
    </xf>
    <xf numFmtId="0" fontId="8" fillId="0" borderId="0" xfId="63" applyFont="1" applyFill="1" applyAlignment="1" applyProtection="1">
      <alignment horizontal="left"/>
      <protection/>
    </xf>
    <xf numFmtId="0" fontId="6" fillId="0" borderId="15" xfId="63" applyFont="1" applyFill="1" applyBorder="1" applyAlignment="1" applyProtection="1">
      <alignment horizontal="left"/>
      <protection locked="0"/>
    </xf>
    <xf numFmtId="0" fontId="6" fillId="0" borderId="14" xfId="63" applyFont="1" applyFill="1" applyBorder="1" applyAlignment="1" applyProtection="1">
      <alignment horizontal="left"/>
      <protection locked="0"/>
    </xf>
    <xf numFmtId="0" fontId="8" fillId="0" borderId="14" xfId="63" applyFont="1" applyFill="1" applyBorder="1" applyProtection="1">
      <alignment/>
      <protection locked="0"/>
    </xf>
    <xf numFmtId="0" fontId="3" fillId="0" borderId="64" xfId="63" applyFont="1" applyFill="1" applyBorder="1" applyAlignment="1" applyProtection="1">
      <alignment vertical="center"/>
      <protection locked="0"/>
    </xf>
    <xf numFmtId="0" fontId="3" fillId="0" borderId="64" xfId="63" applyFont="1" applyBorder="1" applyAlignment="1" applyProtection="1">
      <alignment horizontal="left" vertical="center"/>
      <protection locked="0"/>
    </xf>
    <xf numFmtId="0" fontId="6" fillId="0" borderId="13" xfId="63" applyFont="1" applyFill="1" applyBorder="1" applyAlignment="1" applyProtection="1">
      <alignment horizontal="center"/>
      <protection locked="0"/>
    </xf>
    <xf numFmtId="0" fontId="9" fillId="0" borderId="0" xfId="63" applyFont="1" applyFill="1" applyBorder="1" applyAlignment="1" applyProtection="1">
      <alignment horizontal="center"/>
      <protection locked="0"/>
    </xf>
    <xf numFmtId="0" fontId="3" fillId="0" borderId="41" xfId="63" applyFont="1" applyFill="1" applyBorder="1" applyAlignment="1" applyProtection="1">
      <alignment vertical="center"/>
      <protection locked="0"/>
    </xf>
    <xf numFmtId="0" fontId="6" fillId="0" borderId="0" xfId="63" applyFont="1" applyFill="1" applyBorder="1" applyAlignment="1" applyProtection="1">
      <alignment horizontal="left"/>
      <protection locked="0"/>
    </xf>
    <xf numFmtId="0" fontId="8" fillId="0" borderId="0" xfId="63" applyNumberFormat="1" applyFont="1" applyFill="1" applyBorder="1" applyAlignment="1" applyProtection="1">
      <alignment vertical="center"/>
      <protection locked="0"/>
    </xf>
    <xf numFmtId="0" fontId="29" fillId="0" borderId="0" xfId="63" applyFont="1" applyBorder="1" applyAlignment="1" applyProtection="1">
      <alignment vertical="center"/>
      <protection locked="0"/>
    </xf>
    <xf numFmtId="0" fontId="6" fillId="0" borderId="48" xfId="63" applyFont="1" applyBorder="1" applyAlignment="1" applyProtection="1">
      <alignment vertical="center"/>
      <protection locked="0"/>
    </xf>
    <xf numFmtId="0" fontId="6" fillId="0" borderId="56" xfId="63" applyFont="1" applyFill="1" applyBorder="1" applyAlignment="1" applyProtection="1">
      <alignment horizontal="center"/>
      <protection locked="0"/>
    </xf>
    <xf numFmtId="0" fontId="6" fillId="0" borderId="0" xfId="63" applyFont="1" applyFill="1" applyBorder="1" applyAlignment="1" applyProtection="1">
      <alignment horizontal="centerContinuous"/>
      <protection locked="0"/>
    </xf>
    <xf numFmtId="0" fontId="8" fillId="0" borderId="22" xfId="63" applyFont="1" applyFill="1" applyBorder="1" applyProtection="1">
      <alignment/>
      <protection locked="0"/>
    </xf>
    <xf numFmtId="0" fontId="31" fillId="0" borderId="0" xfId="63" applyFont="1" applyFill="1" applyBorder="1" applyAlignment="1" applyProtection="1">
      <alignment horizontal="left"/>
      <protection locked="0"/>
    </xf>
    <xf numFmtId="0" fontId="8" fillId="0" borderId="0" xfId="63" applyFont="1" applyFill="1" applyBorder="1" applyAlignment="1" applyProtection="1">
      <alignment horizontal="left"/>
      <protection locked="0"/>
    </xf>
    <xf numFmtId="0" fontId="8" fillId="0" borderId="48" xfId="63" applyFont="1" applyFill="1" applyBorder="1" applyProtection="1">
      <alignment/>
      <protection locked="0"/>
    </xf>
    <xf numFmtId="0" fontId="6" fillId="0" borderId="55" xfId="63" applyFont="1" applyFill="1" applyBorder="1" applyAlignment="1" applyProtection="1">
      <alignment horizontal="center" vertical="center"/>
      <protection locked="0"/>
    </xf>
    <xf numFmtId="0" fontId="6" fillId="0" borderId="40" xfId="63" applyFont="1" applyFill="1" applyBorder="1" applyAlignment="1" applyProtection="1">
      <alignment horizontal="center" vertical="center"/>
      <protection locked="0"/>
    </xf>
    <xf numFmtId="0" fontId="6" fillId="0" borderId="23" xfId="63" applyFont="1" applyFill="1" applyBorder="1" applyAlignment="1" applyProtection="1">
      <alignment horizontal="center" vertical="center"/>
      <protection locked="0"/>
    </xf>
    <xf numFmtId="0" fontId="6" fillId="0" borderId="11" xfId="63" applyFont="1" applyFill="1" applyBorder="1" applyAlignment="1" applyProtection="1">
      <alignment horizontal="center" vertical="center"/>
      <protection locked="0"/>
    </xf>
    <xf numFmtId="0" fontId="6" fillId="0" borderId="20" xfId="63" applyFont="1" applyFill="1" applyBorder="1" applyAlignment="1" applyProtection="1">
      <alignment horizontal="center" vertical="center"/>
      <protection locked="0"/>
    </xf>
    <xf numFmtId="0" fontId="8" fillId="0" borderId="10" xfId="63" applyFont="1" applyFill="1" applyBorder="1" applyAlignment="1" applyProtection="1">
      <alignment horizontal="left" vertical="center"/>
      <protection locked="0"/>
    </xf>
    <xf numFmtId="0" fontId="6" fillId="0" borderId="20" xfId="63" applyFont="1" applyFill="1" applyBorder="1" applyAlignment="1" applyProtection="1">
      <alignment horizontal="center" vertical="center"/>
      <protection locked="0"/>
    </xf>
    <xf numFmtId="0" fontId="6" fillId="0" borderId="12" xfId="63" applyFont="1" applyFill="1" applyBorder="1" applyAlignment="1" applyProtection="1">
      <alignment horizontal="center" vertical="center"/>
      <protection locked="0"/>
    </xf>
    <xf numFmtId="0" fontId="6" fillId="0" borderId="28" xfId="63" applyFont="1" applyFill="1" applyBorder="1" applyAlignment="1" applyProtection="1">
      <alignment horizontal="center" vertical="center"/>
      <protection locked="0"/>
    </xf>
    <xf numFmtId="0" fontId="6" fillId="0" borderId="18" xfId="58" applyFont="1" applyBorder="1" applyAlignment="1" applyProtection="1">
      <alignment horizontal="center" vertical="center"/>
      <protection locked="0"/>
    </xf>
    <xf numFmtId="0" fontId="6" fillId="0" borderId="26" xfId="63" applyFont="1" applyFill="1" applyBorder="1" applyAlignment="1" applyProtection="1">
      <alignment horizontal="center" vertical="center"/>
      <protection locked="0"/>
    </xf>
    <xf numFmtId="0" fontId="6" fillId="0" borderId="39" xfId="63" applyFont="1" applyFill="1" applyBorder="1" applyAlignment="1" applyProtection="1">
      <alignment horizontal="center" vertical="center"/>
      <protection locked="0"/>
    </xf>
    <xf numFmtId="0" fontId="6" fillId="4" borderId="55" xfId="63" applyFont="1" applyFill="1" applyBorder="1" applyAlignment="1" applyProtection="1">
      <alignment horizontal="left" vertical="center"/>
      <protection locked="0"/>
    </xf>
    <xf numFmtId="0" fontId="6" fillId="4" borderId="23" xfId="58" applyFont="1" applyFill="1" applyBorder="1" applyAlignment="1" applyProtection="1">
      <alignment vertical="center"/>
      <protection locked="0"/>
    </xf>
    <xf numFmtId="0" fontId="6" fillId="4" borderId="26" xfId="58" applyFont="1" applyFill="1" applyBorder="1" applyAlignment="1" applyProtection="1">
      <alignment vertical="center"/>
      <protection locked="0"/>
    </xf>
    <xf numFmtId="0" fontId="6" fillId="4" borderId="40" xfId="58" applyFont="1" applyFill="1" applyBorder="1" applyAlignment="1" applyProtection="1">
      <alignment vertical="center"/>
      <protection locked="0"/>
    </xf>
    <xf numFmtId="0" fontId="8" fillId="4" borderId="20" xfId="58" applyFont="1" applyFill="1" applyBorder="1" applyAlignment="1" applyProtection="1">
      <alignment horizontal="center" vertical="center"/>
      <protection locked="0"/>
    </xf>
    <xf numFmtId="0" fontId="6" fillId="0" borderId="11" xfId="63" applyFont="1" applyFill="1" applyBorder="1" applyAlignment="1" applyProtection="1">
      <alignment horizontal="left" vertical="center"/>
      <protection locked="0"/>
    </xf>
    <xf numFmtId="0" fontId="6" fillId="0" borderId="23" xfId="58" applyFont="1" applyFill="1" applyBorder="1" applyAlignment="1" applyProtection="1">
      <alignment vertical="center"/>
      <protection locked="0"/>
    </xf>
    <xf numFmtId="0" fontId="6" fillId="0" borderId="26" xfId="58" applyFont="1" applyFill="1" applyBorder="1" applyAlignment="1" applyProtection="1">
      <alignment vertical="center"/>
      <protection locked="0"/>
    </xf>
    <xf numFmtId="0" fontId="8" fillId="0" borderId="25" xfId="58" applyFont="1" applyFill="1" applyBorder="1" applyAlignment="1" applyProtection="1">
      <alignment horizontal="left" vertical="center" indent="1"/>
      <protection locked="0"/>
    </xf>
    <xf numFmtId="0" fontId="8" fillId="0" borderId="25" xfId="58" applyFont="1" applyFill="1" applyBorder="1" applyAlignment="1" applyProtection="1">
      <alignment horizontal="center" vertical="center"/>
      <protection locked="0"/>
    </xf>
    <xf numFmtId="0" fontId="6" fillId="0" borderId="10" xfId="58" applyFont="1" applyFill="1" applyBorder="1" applyAlignment="1" applyProtection="1">
      <alignment vertical="center"/>
      <protection locked="0"/>
    </xf>
    <xf numFmtId="0" fontId="8" fillId="0" borderId="25" xfId="58" applyFont="1" applyFill="1" applyBorder="1" applyAlignment="1" applyProtection="1">
      <alignment horizontal="left" vertical="center" indent="2"/>
      <protection locked="0"/>
    </xf>
    <xf numFmtId="0" fontId="6" fillId="0" borderId="18" xfId="58" applyFont="1" applyFill="1" applyBorder="1" applyAlignment="1" applyProtection="1">
      <alignment vertical="center"/>
      <protection locked="0"/>
    </xf>
    <xf numFmtId="0" fontId="8" fillId="0" borderId="18" xfId="58" applyFont="1" applyFill="1" applyBorder="1" applyAlignment="1" applyProtection="1">
      <alignment horizontal="left" vertical="center" indent="2"/>
      <protection locked="0"/>
    </xf>
    <xf numFmtId="0" fontId="8" fillId="0" borderId="18" xfId="58" applyFont="1" applyFill="1" applyBorder="1" applyAlignment="1" applyProtection="1">
      <alignment horizontal="center" vertical="center"/>
      <protection locked="0"/>
    </xf>
    <xf numFmtId="0" fontId="8" fillId="0" borderId="25" xfId="58" applyNumberFormat="1" applyFont="1" applyFill="1" applyBorder="1" applyAlignment="1" applyProtection="1">
      <alignment horizontal="left" vertical="center" indent="1"/>
      <protection locked="0"/>
    </xf>
    <xf numFmtId="0" fontId="8" fillId="0" borderId="25" xfId="58" applyNumberFormat="1" applyFont="1" applyFill="1" applyBorder="1" applyAlignment="1" applyProtection="1">
      <alignment horizontal="center" vertical="center"/>
      <protection locked="0"/>
    </xf>
    <xf numFmtId="0" fontId="8" fillId="4" borderId="40" xfId="58" applyFont="1" applyFill="1" applyBorder="1" applyAlignment="1" applyProtection="1">
      <alignment horizontal="center" vertical="center"/>
      <protection locked="0"/>
    </xf>
    <xf numFmtId="0" fontId="8" fillId="0" borderId="25" xfId="58" applyFont="1" applyFill="1" applyBorder="1" applyAlignment="1" applyProtection="1">
      <alignment horizontal="left" vertical="center" indent="3"/>
      <protection locked="0"/>
    </xf>
    <xf numFmtId="0" fontId="8" fillId="0" borderId="18" xfId="58" applyFont="1" applyFill="1" applyBorder="1" applyAlignment="1" applyProtection="1">
      <alignment horizontal="left" vertical="center" indent="3"/>
      <protection locked="0"/>
    </xf>
    <xf numFmtId="0" fontId="8" fillId="0" borderId="26" xfId="58" applyFont="1" applyFill="1" applyBorder="1" applyAlignment="1" applyProtection="1">
      <alignment horizontal="left" vertical="center" indent="2"/>
      <protection locked="0"/>
    </xf>
    <xf numFmtId="0" fontId="8" fillId="0" borderId="26" xfId="58" applyFont="1" applyFill="1" applyBorder="1" applyAlignment="1" applyProtection="1">
      <alignment horizontal="center" vertical="center"/>
      <protection locked="0"/>
    </xf>
    <xf numFmtId="0" fontId="6" fillId="0" borderId="12" xfId="63" applyFont="1" applyFill="1" applyBorder="1" applyAlignment="1" applyProtection="1">
      <alignment horizontal="left" vertical="center"/>
      <protection locked="0"/>
    </xf>
    <xf numFmtId="0" fontId="6" fillId="4" borderId="11" xfId="63" applyFont="1" applyFill="1" applyBorder="1" applyAlignment="1" applyProtection="1">
      <alignment horizontal="left" vertical="center"/>
      <protection locked="0"/>
    </xf>
    <xf numFmtId="0" fontId="6" fillId="4" borderId="18" xfId="58" applyFont="1" applyFill="1" applyBorder="1" applyAlignment="1" applyProtection="1">
      <alignment horizontal="left" vertical="center"/>
      <protection locked="0"/>
    </xf>
    <xf numFmtId="0" fontId="6" fillId="4" borderId="23" xfId="58" applyFont="1" applyFill="1" applyBorder="1" applyAlignment="1" applyProtection="1">
      <alignment horizontal="left" vertical="center"/>
      <protection locked="0"/>
    </xf>
    <xf numFmtId="0" fontId="6" fillId="4" borderId="20" xfId="58" applyFont="1" applyFill="1" applyBorder="1" applyAlignment="1" applyProtection="1">
      <alignment vertical="center"/>
      <protection locked="0"/>
    </xf>
    <xf numFmtId="0" fontId="6" fillId="0" borderId="26" xfId="58" applyFont="1" applyFill="1" applyBorder="1" applyAlignment="1" applyProtection="1">
      <alignment horizontal="left" vertical="center"/>
      <protection locked="0"/>
    </xf>
    <xf numFmtId="0" fontId="6" fillId="0" borderId="10" xfId="58" applyFont="1" applyFill="1" applyBorder="1" applyAlignment="1" applyProtection="1">
      <alignment horizontal="left" vertical="center"/>
      <protection locked="0"/>
    </xf>
    <xf numFmtId="0" fontId="6" fillId="0" borderId="18" xfId="58" applyFont="1" applyFill="1" applyBorder="1" applyAlignment="1" applyProtection="1">
      <alignment horizontal="left" vertical="center"/>
      <protection locked="0"/>
    </xf>
    <xf numFmtId="0" fontId="8" fillId="0" borderId="25" xfId="58" applyNumberFormat="1" applyFont="1" applyFill="1" applyBorder="1" applyAlignment="1" applyProtection="1">
      <alignment horizontal="left" vertical="center" indent="2"/>
      <protection locked="0"/>
    </xf>
    <xf numFmtId="0" fontId="8" fillId="0" borderId="18" xfId="58" applyNumberFormat="1" applyFont="1" applyFill="1" applyBorder="1" applyAlignment="1" applyProtection="1">
      <alignment horizontal="center" vertical="center"/>
      <protection locked="0"/>
    </xf>
    <xf numFmtId="0" fontId="6" fillId="4" borderId="10" xfId="58" applyFont="1" applyFill="1" applyBorder="1" applyAlignment="1" applyProtection="1">
      <alignment horizontal="left" vertical="center"/>
      <protection locked="0"/>
    </xf>
    <xf numFmtId="0" fontId="6" fillId="0" borderId="50" xfId="58" applyFont="1" applyFill="1" applyBorder="1" applyAlignment="1" applyProtection="1">
      <alignment horizontal="left" vertical="center"/>
      <protection locked="0"/>
    </xf>
    <xf numFmtId="0" fontId="6" fillId="0" borderId="19" xfId="58" applyFont="1" applyFill="1" applyBorder="1" applyAlignment="1" applyProtection="1">
      <alignment horizontal="left" vertical="center"/>
      <protection locked="0"/>
    </xf>
    <xf numFmtId="0" fontId="8" fillId="0" borderId="19" xfId="58" applyFont="1" applyFill="1" applyBorder="1" applyAlignment="1" applyProtection="1">
      <alignment horizontal="left" vertical="center" indent="2"/>
      <protection locked="0"/>
    </xf>
    <xf numFmtId="0" fontId="8" fillId="0" borderId="19" xfId="58" applyFont="1" applyFill="1" applyBorder="1" applyAlignment="1" applyProtection="1">
      <alignment horizontal="center" vertical="center"/>
      <protection locked="0"/>
    </xf>
    <xf numFmtId="3" fontId="4" fillId="0" borderId="0" xfId="0" applyNumberFormat="1" applyFont="1" applyFill="1" applyAlignment="1" applyProtection="1">
      <alignment/>
      <protection/>
    </xf>
    <xf numFmtId="0" fontId="8" fillId="0" borderId="0" xfId="0" applyFont="1" applyFill="1" applyAlignment="1" applyProtection="1">
      <alignment/>
      <protection/>
    </xf>
    <xf numFmtId="1" fontId="13" fillId="0" borderId="19" xfId="0" applyNumberFormat="1" applyFont="1" applyFill="1" applyBorder="1" applyAlignment="1" applyProtection="1">
      <alignment horizontal="right" vertical="center"/>
      <protection/>
    </xf>
    <xf numFmtId="1" fontId="13" fillId="0" borderId="65" xfId="0" applyNumberFormat="1" applyFont="1" applyFill="1" applyBorder="1" applyAlignment="1" applyProtection="1">
      <alignment horizontal="right" vertical="center"/>
      <protection/>
    </xf>
    <xf numFmtId="1" fontId="13" fillId="0" borderId="66" xfId="0" applyNumberFormat="1" applyFont="1" applyFill="1" applyBorder="1" applyAlignment="1" applyProtection="1">
      <alignment horizontal="right" vertical="center"/>
      <protection/>
    </xf>
    <xf numFmtId="1" fontId="13" fillId="0" borderId="18" xfId="0" applyNumberFormat="1" applyFont="1" applyFill="1" applyBorder="1" applyAlignment="1" applyProtection="1">
      <alignment horizontal="right" vertical="center"/>
      <protection/>
    </xf>
    <xf numFmtId="1" fontId="13" fillId="0" borderId="25" xfId="0" applyNumberFormat="1" applyFont="1" applyFill="1" applyBorder="1" applyAlignment="1" applyProtection="1">
      <alignment horizontal="right" vertical="center"/>
      <protection/>
    </xf>
    <xf numFmtId="1" fontId="13" fillId="0" borderId="62" xfId="0" applyNumberFormat="1" applyFont="1" applyFill="1" applyBorder="1" applyAlignment="1" applyProtection="1">
      <alignment horizontal="right" vertical="center"/>
      <protection/>
    </xf>
    <xf numFmtId="1" fontId="13" fillId="0" borderId="26" xfId="0" applyNumberFormat="1" applyFont="1" applyFill="1" applyBorder="1" applyAlignment="1" applyProtection="1">
      <alignment horizontal="right" vertical="center"/>
      <protection/>
    </xf>
    <xf numFmtId="1" fontId="13" fillId="0" borderId="39" xfId="0" applyNumberFormat="1" applyFont="1" applyFill="1" applyBorder="1" applyAlignment="1" applyProtection="1">
      <alignment horizontal="right" vertical="center"/>
      <protection/>
    </xf>
    <xf numFmtId="1" fontId="13" fillId="0" borderId="50" xfId="0" applyNumberFormat="1" applyFont="1" applyFill="1" applyBorder="1" applyAlignment="1" applyProtection="1">
      <alignment horizontal="right" vertical="center"/>
      <protection/>
    </xf>
    <xf numFmtId="1" fontId="13" fillId="0" borderId="59" xfId="0" applyNumberFormat="1" applyFont="1" applyFill="1" applyBorder="1" applyAlignment="1" applyProtection="1">
      <alignment horizontal="right" vertical="center"/>
      <protection/>
    </xf>
    <xf numFmtId="1" fontId="13" fillId="0" borderId="36" xfId="0" applyNumberFormat="1" applyFont="1" applyFill="1" applyBorder="1" applyAlignment="1" applyProtection="1">
      <alignment horizontal="right" vertical="center"/>
      <protection/>
    </xf>
    <xf numFmtId="1" fontId="13" fillId="0" borderId="27" xfId="0" applyNumberFormat="1" applyFont="1" applyFill="1" applyBorder="1" applyAlignment="1" applyProtection="1">
      <alignment horizontal="right" vertical="center"/>
      <protection/>
    </xf>
    <xf numFmtId="1" fontId="13" fillId="0" borderId="61" xfId="0" applyNumberFormat="1" applyFont="1" applyFill="1" applyBorder="1" applyAlignment="1" applyProtection="1">
      <alignment horizontal="right" vertical="center"/>
      <protection/>
    </xf>
    <xf numFmtId="1" fontId="13" fillId="0" borderId="23" xfId="0" applyNumberFormat="1" applyFont="1" applyFill="1" applyBorder="1" applyAlignment="1" applyProtection="1">
      <alignment horizontal="right" vertical="center"/>
      <protection/>
    </xf>
    <xf numFmtId="1" fontId="13" fillId="0" borderId="24" xfId="0" applyNumberFormat="1" applyFont="1" applyFill="1" applyBorder="1" applyAlignment="1" applyProtection="1">
      <alignment horizontal="right" vertical="center"/>
      <protection/>
    </xf>
    <xf numFmtId="0" fontId="3" fillId="0" borderId="0" xfId="0" applyFont="1" applyFill="1" applyAlignment="1" applyProtection="1">
      <alignment horizontal="center"/>
      <protection/>
    </xf>
    <xf numFmtId="0" fontId="3" fillId="0" borderId="74" xfId="0" applyFont="1" applyFill="1" applyBorder="1" applyAlignment="1" applyProtection="1">
      <alignment horizontal="center"/>
      <protection locked="0"/>
    </xf>
    <xf numFmtId="0" fontId="4" fillId="0" borderId="75" xfId="0" applyFont="1" applyFill="1" applyBorder="1" applyAlignment="1" applyProtection="1">
      <alignment/>
      <protection locked="0"/>
    </xf>
    <xf numFmtId="0" fontId="3" fillId="0" borderId="76" xfId="0" applyFont="1" applyBorder="1" applyAlignment="1" applyProtection="1">
      <alignment horizontal="left" vertical="center"/>
      <protection locked="0"/>
    </xf>
    <xf numFmtId="0" fontId="3" fillId="0" borderId="29" xfId="0" applyFont="1" applyFill="1" applyBorder="1" applyAlignment="1" applyProtection="1">
      <alignment horizontal="center"/>
      <protection locked="0"/>
    </xf>
    <xf numFmtId="0" fontId="19" fillId="0" borderId="20" xfId="0" applyFont="1" applyFill="1" applyBorder="1" applyAlignment="1" applyProtection="1">
      <alignment horizontal="center" vertical="center"/>
      <protection locked="0"/>
    </xf>
    <xf numFmtId="0" fontId="10" fillId="0" borderId="0" xfId="0" applyFont="1" applyFill="1" applyBorder="1" applyAlignment="1" applyProtection="1">
      <alignment horizontal="center"/>
      <protection locked="0"/>
    </xf>
    <xf numFmtId="0" fontId="33" fillId="0" borderId="0" xfId="0" applyFont="1" applyBorder="1" applyAlignment="1" applyProtection="1">
      <alignment horizontal="center" vertical="center"/>
      <protection locked="0"/>
    </xf>
    <xf numFmtId="0" fontId="19" fillId="0" borderId="0" xfId="0" applyFont="1" applyFill="1" applyBorder="1" applyAlignment="1" applyProtection="1" quotePrefix="1">
      <alignment horizontal="center" vertical="center"/>
      <protection locked="0"/>
    </xf>
    <xf numFmtId="0" fontId="3" fillId="0" borderId="71" xfId="0" applyFont="1" applyFill="1" applyBorder="1" applyAlignment="1" applyProtection="1">
      <alignment horizontal="center"/>
      <protection locked="0"/>
    </xf>
    <xf numFmtId="0" fontId="14" fillId="0" borderId="68" xfId="0" applyFont="1" applyFill="1" applyBorder="1" applyAlignment="1" applyProtection="1">
      <alignment horizontal="center" vertical="center"/>
      <protection locked="0"/>
    </xf>
    <xf numFmtId="0" fontId="14" fillId="0" borderId="23" xfId="0" applyFont="1" applyFill="1" applyBorder="1" applyAlignment="1" applyProtection="1">
      <alignment horizontal="center" vertical="center"/>
      <protection locked="0"/>
    </xf>
    <xf numFmtId="0" fontId="14" fillId="0" borderId="20" xfId="0" applyFont="1" applyFill="1" applyBorder="1" applyAlignment="1" applyProtection="1">
      <alignment horizontal="center" vertical="center"/>
      <protection locked="0"/>
    </xf>
    <xf numFmtId="0" fontId="14" fillId="0" borderId="10" xfId="0" applyFont="1" applyFill="1" applyBorder="1" applyAlignment="1" applyProtection="1">
      <alignment horizontal="center"/>
      <protection locked="0"/>
    </xf>
    <xf numFmtId="0" fontId="14" fillId="0" borderId="69" xfId="0" applyFont="1" applyFill="1" applyBorder="1" applyAlignment="1" applyProtection="1">
      <alignment horizontal="center" vertical="center"/>
      <protection locked="0"/>
    </xf>
    <xf numFmtId="0" fontId="13" fillId="0" borderId="18" xfId="0" applyFont="1" applyFill="1" applyBorder="1" applyAlignment="1" applyProtection="1">
      <alignment horizontal="center" vertical="center"/>
      <protection locked="0"/>
    </xf>
    <xf numFmtId="0" fontId="14" fillId="4" borderId="10" xfId="0" applyFont="1" applyFill="1" applyBorder="1" applyAlignment="1" applyProtection="1">
      <alignment horizontal="left" vertical="center"/>
      <protection locked="0"/>
    </xf>
    <xf numFmtId="0" fontId="13" fillId="4" borderId="23" xfId="0" applyFont="1" applyFill="1" applyBorder="1" applyAlignment="1" applyProtection="1">
      <alignment horizontal="center" vertical="center"/>
      <protection locked="0"/>
    </xf>
    <xf numFmtId="0" fontId="13" fillId="0" borderId="50"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23" xfId="0" applyFont="1" applyFill="1" applyBorder="1" applyAlignment="1" applyProtection="1">
      <alignment horizontal="center" vertical="center"/>
      <protection locked="0"/>
    </xf>
    <xf numFmtId="0" fontId="14" fillId="0" borderId="18" xfId="0" applyFont="1" applyFill="1" applyBorder="1" applyAlignment="1" applyProtection="1">
      <alignment horizontal="left" vertical="center" indent="3"/>
      <protection locked="0"/>
    </xf>
    <xf numFmtId="0" fontId="13" fillId="0" borderId="26" xfId="0" applyFont="1" applyFill="1" applyBorder="1" applyAlignment="1" applyProtection="1">
      <alignment horizontal="center" vertical="center"/>
      <protection locked="0"/>
    </xf>
    <xf numFmtId="0" fontId="14" fillId="4" borderId="23" xfId="0" applyFont="1" applyFill="1" applyBorder="1" applyAlignment="1" applyProtection="1">
      <alignment horizontal="left" vertical="center"/>
      <protection locked="0"/>
    </xf>
    <xf numFmtId="0" fontId="14" fillId="0" borderId="10" xfId="0" applyFont="1" applyFill="1" applyBorder="1" applyAlignment="1" applyProtection="1">
      <alignment horizontal="left" vertical="center" indent="1"/>
      <protection locked="0"/>
    </xf>
    <xf numFmtId="0" fontId="13" fillId="4" borderId="10" xfId="0" applyFont="1" applyFill="1" applyBorder="1" applyAlignment="1" applyProtection="1">
      <alignment horizontal="center" vertical="center"/>
      <protection locked="0"/>
    </xf>
    <xf numFmtId="0" fontId="14" fillId="0" borderId="19" xfId="0" applyFont="1" applyFill="1" applyBorder="1" applyAlignment="1" applyProtection="1">
      <alignment horizontal="left" vertical="center" indent="3"/>
      <protection locked="0"/>
    </xf>
    <xf numFmtId="0" fontId="13" fillId="4" borderId="18" xfId="0" applyFont="1" applyFill="1" applyBorder="1" applyAlignment="1" applyProtection="1">
      <alignment horizontal="center" vertical="center"/>
      <protection locked="0"/>
    </xf>
    <xf numFmtId="0" fontId="14" fillId="0" borderId="19" xfId="0" applyFont="1" applyFill="1" applyBorder="1" applyAlignment="1" applyProtection="1">
      <alignment horizontal="left" vertical="center" indent="1"/>
      <protection locked="0"/>
    </xf>
    <xf numFmtId="0" fontId="13" fillId="0" borderId="51" xfId="0" applyFont="1" applyFill="1" applyBorder="1" applyAlignment="1" applyProtection="1">
      <alignment horizontal="center" vertical="center"/>
      <protection locked="0"/>
    </xf>
    <xf numFmtId="0" fontId="13" fillId="0" borderId="27" xfId="0" applyFont="1" applyFill="1" applyBorder="1" applyAlignment="1" applyProtection="1">
      <alignment horizontal="center" vertical="center"/>
      <protection locked="0"/>
    </xf>
    <xf numFmtId="0" fontId="14" fillId="0" borderId="19" xfId="0" applyFont="1" applyFill="1" applyBorder="1" applyAlignment="1" applyProtection="1">
      <alignment horizontal="left" vertical="center" indent="2"/>
      <protection locked="0"/>
    </xf>
    <xf numFmtId="0" fontId="14" fillId="0" borderId="18" xfId="0" applyFont="1" applyFill="1" applyBorder="1" applyAlignment="1" applyProtection="1">
      <alignment horizontal="left" vertical="center" indent="1"/>
      <protection locked="0"/>
    </xf>
    <xf numFmtId="0" fontId="14" fillId="4" borderId="50" xfId="0" applyFont="1" applyFill="1" applyBorder="1" applyAlignment="1" applyProtection="1">
      <alignment horizontal="left" vertical="center"/>
      <protection locked="0"/>
    </xf>
    <xf numFmtId="0" fontId="13" fillId="4" borderId="50" xfId="0" applyFont="1" applyFill="1" applyBorder="1" applyAlignment="1" applyProtection="1">
      <alignment horizontal="center" vertical="center"/>
      <protection locked="0"/>
    </xf>
    <xf numFmtId="0" fontId="14" fillId="0" borderId="10" xfId="0" applyFont="1" applyFill="1" applyBorder="1" applyAlignment="1" applyProtection="1" quotePrefix="1">
      <alignment horizontal="left" vertical="center" indent="2"/>
      <protection locked="0"/>
    </xf>
    <xf numFmtId="0" fontId="14" fillId="0" borderId="27" xfId="0" applyFont="1" applyFill="1" applyBorder="1" applyAlignment="1" applyProtection="1">
      <alignment horizontal="left" vertical="center" indent="1"/>
      <protection locked="0"/>
    </xf>
    <xf numFmtId="0" fontId="14" fillId="0" borderId="77" xfId="0" applyFont="1" applyFill="1" applyBorder="1" applyAlignment="1" applyProtection="1">
      <alignment horizontal="left" vertical="center" indent="1"/>
      <protection locked="0"/>
    </xf>
    <xf numFmtId="0" fontId="13" fillId="0" borderId="77" xfId="0" applyFont="1" applyFill="1" applyBorder="1" applyAlignment="1" applyProtection="1">
      <alignment horizontal="center" vertical="center"/>
      <protection locked="0"/>
    </xf>
    <xf numFmtId="0" fontId="3" fillId="0" borderId="13" xfId="0" applyFont="1" applyFill="1" applyBorder="1" applyAlignment="1" applyProtection="1">
      <alignment horizontal="right" vertical="center"/>
      <protection/>
    </xf>
    <xf numFmtId="0" fontId="3" fillId="0" borderId="0" xfId="0" applyFont="1" applyBorder="1" applyAlignment="1" applyProtection="1">
      <alignment horizontal="left" vertical="center"/>
      <protection/>
    </xf>
    <xf numFmtId="0" fontId="3" fillId="0" borderId="0" xfId="0" applyFont="1" applyBorder="1" applyAlignment="1" applyProtection="1">
      <alignment horizontal="left" vertical="center" indent="1"/>
      <protection/>
    </xf>
    <xf numFmtId="0" fontId="14" fillId="0" borderId="0" xfId="0" applyFont="1" applyBorder="1" applyAlignment="1" applyProtection="1">
      <alignment horizontal="left" vertical="top" wrapText="1"/>
      <protection/>
    </xf>
    <xf numFmtId="0" fontId="14" fillId="0" borderId="48" xfId="0" applyFont="1" applyBorder="1" applyAlignment="1" applyProtection="1">
      <alignment horizontal="left" vertical="top" wrapText="1"/>
      <protection/>
    </xf>
    <xf numFmtId="0" fontId="4" fillId="0" borderId="15" xfId="0" applyFont="1" applyFill="1" applyBorder="1" applyAlignment="1" applyProtection="1">
      <alignment/>
      <protection locked="0"/>
    </xf>
    <xf numFmtId="0" fontId="4" fillId="0" borderId="14" xfId="0" applyFont="1" applyFill="1" applyBorder="1" applyAlignment="1" applyProtection="1">
      <alignment/>
      <protection locked="0"/>
    </xf>
    <xf numFmtId="0" fontId="3" fillId="0" borderId="64" xfId="0" applyFont="1" applyBorder="1" applyAlignment="1" applyProtection="1">
      <alignment horizontal="left" vertical="center"/>
      <protection locked="0"/>
    </xf>
    <xf numFmtId="0" fontId="4" fillId="0" borderId="13" xfId="0" applyFont="1" applyFill="1" applyBorder="1" applyAlignment="1" applyProtection="1">
      <alignment/>
      <protection locked="0"/>
    </xf>
    <xf numFmtId="0" fontId="4" fillId="0" borderId="0" xfId="0" applyFont="1" applyFill="1" applyBorder="1" applyAlignment="1" applyProtection="1">
      <alignment horizontal="center"/>
      <protection locked="0"/>
    </xf>
    <xf numFmtId="0" fontId="3" fillId="0" borderId="13" xfId="0" applyFont="1" applyFill="1" applyBorder="1" applyAlignment="1" applyProtection="1">
      <alignment horizontal="left"/>
      <protection locked="0"/>
    </xf>
    <xf numFmtId="0" fontId="3" fillId="0" borderId="28" xfId="0" applyFont="1" applyBorder="1" applyAlignment="1" applyProtection="1">
      <alignment horizontal="left" vertical="center"/>
      <protection locked="0"/>
    </xf>
    <xf numFmtId="0" fontId="34" fillId="0" borderId="13" xfId="0" applyFont="1" applyFill="1" applyBorder="1" applyAlignment="1" applyProtection="1">
      <alignment horizontal="center" vertical="top"/>
      <protection locked="0"/>
    </xf>
    <xf numFmtId="0" fontId="34" fillId="0" borderId="0" xfId="0" applyFont="1" applyFill="1" applyBorder="1" applyAlignment="1" applyProtection="1">
      <alignment horizontal="center" vertical="top"/>
      <protection locked="0"/>
    </xf>
    <xf numFmtId="0" fontId="4" fillId="0" borderId="16" xfId="0" applyFont="1" applyFill="1" applyBorder="1" applyAlignment="1" applyProtection="1">
      <alignment/>
      <protection locked="0"/>
    </xf>
    <xf numFmtId="0" fontId="4" fillId="0" borderId="0" xfId="0" applyFont="1" applyFill="1" applyBorder="1" applyAlignment="1" applyProtection="1">
      <alignment/>
      <protection locked="0"/>
    </xf>
    <xf numFmtId="0" fontId="35" fillId="0" borderId="48" xfId="0" applyFont="1" applyFill="1" applyBorder="1" applyAlignment="1" applyProtection="1">
      <alignment horizontal="left"/>
      <protection locked="0"/>
    </xf>
    <xf numFmtId="0" fontId="7" fillId="0" borderId="13" xfId="0" applyFont="1" applyFill="1" applyBorder="1" applyAlignment="1" applyProtection="1">
      <alignment horizontal="center"/>
      <protection locked="0"/>
    </xf>
    <xf numFmtId="0" fontId="14" fillId="0" borderId="0" xfId="0" applyFont="1" applyFill="1" applyBorder="1" applyAlignment="1" applyProtection="1">
      <alignment horizontal="center"/>
      <protection locked="0"/>
    </xf>
    <xf numFmtId="0" fontId="4" fillId="0" borderId="48" xfId="0" applyFont="1" applyFill="1" applyBorder="1" applyAlignment="1" applyProtection="1">
      <alignment/>
      <protection locked="0"/>
    </xf>
    <xf numFmtId="0" fontId="19" fillId="0" borderId="0" xfId="0" applyFont="1" applyFill="1" applyBorder="1" applyAlignment="1" applyProtection="1">
      <alignment horizontal="center" vertical="center"/>
      <protection locked="0"/>
    </xf>
    <xf numFmtId="0" fontId="7" fillId="0" borderId="0" xfId="0" applyFont="1" applyFill="1" applyBorder="1" applyAlignment="1" applyProtection="1">
      <alignment horizontal="center"/>
      <protection locked="0"/>
    </xf>
    <xf numFmtId="0" fontId="14" fillId="0" borderId="56" xfId="0" applyFont="1" applyFill="1" applyBorder="1" applyAlignment="1" applyProtection="1">
      <alignment horizontal="center"/>
      <protection locked="0"/>
    </xf>
    <xf numFmtId="0" fontId="14" fillId="0" borderId="22" xfId="0" applyFont="1" applyFill="1" applyBorder="1" applyAlignment="1" applyProtection="1">
      <alignment horizontal="center"/>
      <protection locked="0"/>
    </xf>
    <xf numFmtId="0" fontId="4" fillId="0" borderId="22" xfId="0" applyFont="1" applyFill="1" applyBorder="1" applyAlignment="1" applyProtection="1">
      <alignment/>
      <protection locked="0"/>
    </xf>
    <xf numFmtId="0" fontId="4" fillId="0" borderId="78" xfId="0" applyFont="1" applyFill="1" applyBorder="1" applyAlignment="1" applyProtection="1">
      <alignment/>
      <protection locked="0"/>
    </xf>
    <xf numFmtId="0" fontId="3" fillId="0" borderId="23" xfId="0" applyFont="1" applyFill="1" applyBorder="1" applyAlignment="1" applyProtection="1">
      <alignment horizontal="center"/>
      <protection locked="0"/>
    </xf>
    <xf numFmtId="0" fontId="3" fillId="0" borderId="23" xfId="0" applyFont="1" applyFill="1" applyBorder="1" applyAlignment="1" applyProtection="1">
      <alignment/>
      <protection locked="0"/>
    </xf>
    <xf numFmtId="0" fontId="3" fillId="0" borderId="62" xfId="0" applyFont="1" applyFill="1" applyBorder="1" applyAlignment="1" applyProtection="1">
      <alignment/>
      <protection locked="0"/>
    </xf>
    <xf numFmtId="0" fontId="3" fillId="0" borderId="10" xfId="0" applyFont="1" applyFill="1" applyBorder="1" applyAlignment="1" applyProtection="1">
      <alignment horizontal="center"/>
      <protection locked="0"/>
    </xf>
    <xf numFmtId="0" fontId="3" fillId="0" borderId="18" xfId="0" applyFont="1" applyFill="1" applyBorder="1" applyAlignment="1" applyProtection="1">
      <alignment horizontal="center"/>
      <protection locked="0"/>
    </xf>
    <xf numFmtId="0" fontId="3" fillId="0" borderId="36" xfId="0" applyFont="1" applyFill="1" applyBorder="1" applyAlignment="1" applyProtection="1">
      <alignment horizontal="center"/>
      <protection locked="0"/>
    </xf>
    <xf numFmtId="0" fontId="3" fillId="0" borderId="55" xfId="0" applyFont="1" applyFill="1" applyBorder="1" applyAlignment="1" applyProtection="1">
      <alignment horizontal="left" vertical="center"/>
      <protection locked="0"/>
    </xf>
    <xf numFmtId="0" fontId="3" fillId="0" borderId="16" xfId="0" applyFont="1" applyFill="1" applyBorder="1" applyAlignment="1" applyProtection="1">
      <alignment horizontal="left" vertical="center"/>
      <protection locked="0"/>
    </xf>
    <xf numFmtId="0" fontId="3" fillId="0" borderId="21" xfId="0" applyFont="1" applyFill="1" applyBorder="1" applyAlignment="1" applyProtection="1">
      <alignment horizontal="left" vertical="center"/>
      <protection locked="0"/>
    </xf>
    <xf numFmtId="0" fontId="4" fillId="0" borderId="23" xfId="0" applyFont="1" applyFill="1" applyBorder="1" applyAlignment="1" applyProtection="1">
      <alignment horizontal="center" vertical="center"/>
      <protection locked="0"/>
    </xf>
    <xf numFmtId="0" fontId="3" fillId="0" borderId="11" xfId="0" applyFont="1" applyFill="1" applyBorder="1" applyAlignment="1" applyProtection="1">
      <alignment horizontal="left" vertical="center"/>
      <protection locked="0"/>
    </xf>
    <xf numFmtId="0" fontId="3" fillId="0" borderId="25" xfId="0" applyFont="1" applyFill="1" applyBorder="1" applyAlignment="1" applyProtection="1">
      <alignment horizontal="left" vertical="center"/>
      <protection locked="0"/>
    </xf>
    <xf numFmtId="0" fontId="3" fillId="0" borderId="12" xfId="0" applyFont="1" applyFill="1" applyBorder="1" applyAlignment="1" applyProtection="1">
      <alignment horizontal="left" vertical="center"/>
      <protection locked="0"/>
    </xf>
    <xf numFmtId="0" fontId="3" fillId="0" borderId="52" xfId="0" applyFont="1" applyFill="1" applyBorder="1" applyAlignment="1" applyProtection="1">
      <alignment horizontal="left" vertical="center"/>
      <protection locked="0"/>
    </xf>
    <xf numFmtId="0" fontId="3" fillId="0" borderId="22" xfId="0" applyFont="1" applyFill="1" applyBorder="1" applyAlignment="1" applyProtection="1">
      <alignment horizontal="left" vertical="center" indent="1"/>
      <protection locked="0"/>
    </xf>
    <xf numFmtId="0" fontId="3" fillId="0" borderId="30" xfId="0" applyFont="1" applyFill="1" applyBorder="1" applyAlignment="1" applyProtection="1">
      <alignment horizontal="left" vertical="center"/>
      <protection locked="0"/>
    </xf>
    <xf numFmtId="0" fontId="3" fillId="0" borderId="53" xfId="0" applyFont="1" applyFill="1" applyBorder="1" applyAlignment="1" applyProtection="1">
      <alignment horizontal="left" vertical="center" indent="1"/>
      <protection locked="0"/>
    </xf>
    <xf numFmtId="0" fontId="3" fillId="0" borderId="65" xfId="0" applyFont="1" applyFill="1" applyBorder="1" applyAlignment="1" applyProtection="1">
      <alignment horizontal="left" vertical="center"/>
      <protection locked="0"/>
    </xf>
    <xf numFmtId="0" fontId="4" fillId="0" borderId="50" xfId="0" applyFont="1" applyFill="1" applyBorder="1" applyAlignment="1" applyProtection="1">
      <alignment horizontal="center" vertical="center"/>
      <protection locked="0"/>
    </xf>
    <xf numFmtId="0" fontId="14" fillId="0" borderId="28" xfId="0" applyFont="1" applyFill="1" applyBorder="1" applyAlignment="1" applyProtection="1">
      <alignment horizontal="center" vertical="center"/>
      <protection/>
    </xf>
    <xf numFmtId="0" fontId="14" fillId="26" borderId="28" xfId="0" applyFont="1" applyFill="1" applyBorder="1" applyAlignment="1" applyProtection="1">
      <alignment horizontal="center" vertical="center"/>
      <protection/>
    </xf>
    <xf numFmtId="0" fontId="14" fillId="26" borderId="22" xfId="0" applyFont="1" applyFill="1" applyBorder="1" applyAlignment="1" applyProtection="1">
      <alignment horizontal="center" vertical="center"/>
      <protection/>
    </xf>
    <xf numFmtId="0" fontId="14" fillId="26" borderId="36" xfId="0" applyFont="1" applyFill="1" applyBorder="1" applyAlignment="1" applyProtection="1">
      <alignment horizontal="center" vertical="center"/>
      <protection/>
    </xf>
    <xf numFmtId="0" fontId="14" fillId="0" borderId="18" xfId="0" applyFont="1" applyFill="1" applyBorder="1" applyAlignment="1" applyProtection="1">
      <alignment horizontal="center" vertical="center"/>
      <protection locked="0"/>
    </xf>
    <xf numFmtId="0" fontId="14" fillId="0" borderId="36" xfId="0" applyFont="1" applyFill="1" applyBorder="1" applyAlignment="1" applyProtection="1">
      <alignment horizontal="center" vertical="center"/>
      <protection locked="0"/>
    </xf>
    <xf numFmtId="0" fontId="14" fillId="0" borderId="36" xfId="0" applyFont="1" applyFill="1" applyBorder="1" applyAlignment="1" applyProtection="1">
      <alignment horizontal="center" vertical="center"/>
      <protection/>
    </xf>
    <xf numFmtId="0" fontId="3" fillId="0" borderId="13" xfId="0" applyFont="1" applyFill="1" applyBorder="1" applyAlignment="1" applyProtection="1">
      <alignment horizontal="left" vertical="center"/>
      <protection locked="0"/>
    </xf>
    <xf numFmtId="0" fontId="3" fillId="0" borderId="0" xfId="0" applyFont="1" applyFill="1" applyBorder="1" applyAlignment="1" applyProtection="1">
      <alignment horizontal="left" vertical="center"/>
      <protection locked="0"/>
    </xf>
    <xf numFmtId="0" fontId="6" fillId="0" borderId="15" xfId="0" applyFont="1" applyFill="1" applyBorder="1" applyAlignment="1" applyProtection="1">
      <alignment horizontal="right"/>
      <protection/>
    </xf>
    <xf numFmtId="0" fontId="4" fillId="0" borderId="14" xfId="0" applyFont="1" applyFill="1" applyBorder="1" applyAlignment="1" applyProtection="1">
      <alignment horizontal="left" vertical="center" indent="2"/>
      <protection/>
    </xf>
    <xf numFmtId="0" fontId="4" fillId="0" borderId="14" xfId="0" applyFont="1" applyFill="1" applyBorder="1" applyAlignment="1" applyProtection="1">
      <alignment horizontal="center" vertical="center"/>
      <protection/>
    </xf>
    <xf numFmtId="0" fontId="3" fillId="0" borderId="14" xfId="0" applyFont="1" applyFill="1" applyBorder="1" applyAlignment="1" applyProtection="1">
      <alignment horizontal="center" vertical="center"/>
      <protection/>
    </xf>
    <xf numFmtId="0" fontId="5" fillId="0" borderId="35" xfId="0" applyFont="1" applyFill="1" applyBorder="1" applyAlignment="1" applyProtection="1">
      <alignment horizontal="left" vertical="center"/>
      <protection/>
    </xf>
    <xf numFmtId="192" fontId="5" fillId="0" borderId="18" xfId="0" applyNumberFormat="1" applyFont="1" applyFill="1" applyBorder="1" applyAlignment="1" applyProtection="1">
      <alignment horizontal="right" vertical="center"/>
      <protection locked="0"/>
    </xf>
    <xf numFmtId="192" fontId="5" fillId="0" borderId="36" xfId="0" applyNumberFormat="1" applyFont="1" applyFill="1" applyBorder="1" applyAlignment="1" applyProtection="1">
      <alignment horizontal="right" vertical="center"/>
      <protection locked="0"/>
    </xf>
    <xf numFmtId="192" fontId="5" fillId="0" borderId="39" xfId="0" applyNumberFormat="1" applyFont="1" applyFill="1" applyBorder="1" applyAlignment="1" applyProtection="1">
      <alignment horizontal="right" vertical="center"/>
      <protection locked="0"/>
    </xf>
    <xf numFmtId="0" fontId="4" fillId="0" borderId="39" xfId="0" applyFont="1" applyBorder="1" applyAlignment="1" applyProtection="1">
      <alignment vertical="center"/>
      <protection locked="0"/>
    </xf>
    <xf numFmtId="0" fontId="45" fillId="0" borderId="0" xfId="0" applyFont="1" applyAlignment="1" applyProtection="1">
      <alignment horizontal="center" vertical="center"/>
      <protection/>
    </xf>
    <xf numFmtId="0" fontId="4" fillId="0" borderId="0" xfId="0" applyFont="1" applyAlignment="1" applyProtection="1">
      <alignment/>
      <protection locked="0"/>
    </xf>
    <xf numFmtId="0" fontId="4" fillId="0" borderId="13" xfId="0" applyFont="1" applyBorder="1" applyAlignment="1" applyProtection="1">
      <alignment/>
      <protection locked="0"/>
    </xf>
    <xf numFmtId="0" fontId="4" fillId="0" borderId="0" xfId="0" applyFont="1" applyBorder="1" applyAlignment="1" applyProtection="1">
      <alignment/>
      <protection locked="0"/>
    </xf>
    <xf numFmtId="0" fontId="4" fillId="0" borderId="0" xfId="0" applyFont="1" applyAlignment="1" applyProtection="1">
      <alignment vertical="center"/>
      <protection locked="0"/>
    </xf>
    <xf numFmtId="0" fontId="3" fillId="0" borderId="26" xfId="0" applyFont="1" applyFill="1" applyBorder="1" applyAlignment="1" applyProtection="1">
      <alignment horizontal="center" vertical="center"/>
      <protection locked="0"/>
    </xf>
    <xf numFmtId="0" fontId="3" fillId="0" borderId="43" xfId="0" applyFont="1" applyFill="1" applyBorder="1" applyAlignment="1" applyProtection="1">
      <alignment horizontal="center" vertical="center"/>
      <protection locked="0"/>
    </xf>
    <xf numFmtId="0" fontId="4" fillId="0" borderId="12" xfId="0" applyFont="1" applyBorder="1" applyAlignment="1" applyProtection="1">
      <alignment vertical="center"/>
      <protection locked="0"/>
    </xf>
    <xf numFmtId="0" fontId="4" fillId="0" borderId="18" xfId="0" applyFont="1" applyBorder="1" applyAlignment="1" applyProtection="1">
      <alignment vertical="center"/>
      <protection locked="0"/>
    </xf>
    <xf numFmtId="0" fontId="3" fillId="0" borderId="11" xfId="0" applyFont="1" applyBorder="1" applyAlignment="1" applyProtection="1">
      <alignment vertical="center"/>
      <protection locked="0"/>
    </xf>
    <xf numFmtId="0" fontId="3" fillId="0" borderId="10" xfId="0" applyFont="1" applyBorder="1" applyAlignment="1" applyProtection="1">
      <alignment vertical="center"/>
      <protection locked="0"/>
    </xf>
    <xf numFmtId="0" fontId="3" fillId="0" borderId="0" xfId="0" applyFont="1" applyAlignment="1" applyProtection="1">
      <alignment vertical="center"/>
      <protection locked="0"/>
    </xf>
    <xf numFmtId="49" fontId="3" fillId="4" borderId="79" xfId="0" applyNumberFormat="1" applyFont="1" applyFill="1" applyBorder="1" applyAlignment="1" applyProtection="1">
      <alignment horizontal="left" vertical="center"/>
      <protection locked="0"/>
    </xf>
    <xf numFmtId="0" fontId="3" fillId="4" borderId="23" xfId="0" applyFont="1" applyFill="1" applyBorder="1" applyAlignment="1" applyProtection="1">
      <alignment horizontal="left" vertical="center"/>
      <protection locked="0"/>
    </xf>
    <xf numFmtId="0" fontId="4" fillId="4" borderId="46" xfId="0" applyFont="1" applyFill="1" applyBorder="1" applyAlignment="1" applyProtection="1" quotePrefix="1">
      <alignment horizontal="center" vertical="center"/>
      <protection locked="0"/>
    </xf>
    <xf numFmtId="192" fontId="4" fillId="4" borderId="18" xfId="0" applyNumberFormat="1" applyFont="1" applyFill="1" applyBorder="1" applyAlignment="1" applyProtection="1">
      <alignment horizontal="right" vertical="center"/>
      <protection locked="0"/>
    </xf>
    <xf numFmtId="0" fontId="3" fillId="4" borderId="11" xfId="0" applyFont="1" applyFill="1" applyBorder="1" applyAlignment="1" applyProtection="1">
      <alignment vertical="center"/>
      <protection locked="0"/>
    </xf>
    <xf numFmtId="0" fontId="3" fillId="4" borderId="10" xfId="0" applyFont="1" applyFill="1" applyBorder="1" applyAlignment="1" applyProtection="1">
      <alignment vertical="center"/>
      <protection locked="0"/>
    </xf>
    <xf numFmtId="0" fontId="3" fillId="4" borderId="0" xfId="0" applyFont="1" applyFill="1" applyAlignment="1" applyProtection="1">
      <alignment vertical="center"/>
      <protection locked="0"/>
    </xf>
    <xf numFmtId="0" fontId="3" fillId="4" borderId="0" xfId="0" applyFont="1" applyFill="1" applyAlignment="1" applyProtection="1">
      <alignment vertical="center"/>
      <protection/>
    </xf>
    <xf numFmtId="0" fontId="3" fillId="0" borderId="23" xfId="0" applyFont="1" applyFill="1" applyBorder="1" applyAlignment="1" applyProtection="1">
      <alignment horizontal="left" vertical="center"/>
      <protection/>
    </xf>
    <xf numFmtId="0" fontId="3" fillId="0" borderId="10" xfId="0" applyFont="1" applyFill="1" applyBorder="1" applyAlignment="1" applyProtection="1">
      <alignment horizontal="left" vertical="center"/>
      <protection/>
    </xf>
    <xf numFmtId="0" fontId="4" fillId="0" borderId="23" xfId="0" applyFont="1" applyFill="1" applyBorder="1" applyAlignment="1" applyProtection="1">
      <alignment horizontal="center" vertical="center"/>
      <protection/>
    </xf>
    <xf numFmtId="1" fontId="3" fillId="0" borderId="23" xfId="0" applyNumberFormat="1" applyFont="1" applyFill="1" applyBorder="1" applyAlignment="1" applyProtection="1">
      <alignment horizontal="right" vertical="center"/>
      <protection/>
    </xf>
    <xf numFmtId="49" fontId="3" fillId="4" borderId="13" xfId="0" applyNumberFormat="1" applyFont="1" applyFill="1" applyBorder="1" applyAlignment="1" applyProtection="1">
      <alignment horizontal="left" vertical="center"/>
      <protection locked="0"/>
    </xf>
    <xf numFmtId="0" fontId="3" fillId="4" borderId="10" xfId="0" applyFont="1" applyFill="1" applyBorder="1" applyAlignment="1" applyProtection="1">
      <alignment horizontal="left" vertical="center" indent="1"/>
      <protection locked="0"/>
    </xf>
    <xf numFmtId="0" fontId="3" fillId="0" borderId="10" xfId="0" applyFont="1" applyFill="1" applyBorder="1" applyAlignment="1" applyProtection="1">
      <alignment horizontal="left" vertical="center" indent="1"/>
      <protection/>
    </xf>
    <xf numFmtId="1" fontId="4" fillId="0" borderId="10" xfId="0" applyNumberFormat="1" applyFont="1" applyFill="1" applyBorder="1" applyAlignment="1" applyProtection="1">
      <alignment horizontal="right" vertical="center"/>
      <protection/>
    </xf>
    <xf numFmtId="1" fontId="4" fillId="0" borderId="18" xfId="0" applyNumberFormat="1" applyFont="1" applyFill="1" applyBorder="1" applyAlignment="1" applyProtection="1">
      <alignment horizontal="right" vertical="center"/>
      <protection/>
    </xf>
    <xf numFmtId="0" fontId="4" fillId="4" borderId="11" xfId="0" applyFont="1" applyFill="1" applyBorder="1" applyAlignment="1" applyProtection="1">
      <alignment vertical="center"/>
      <protection locked="0"/>
    </xf>
    <xf numFmtId="0" fontId="4" fillId="4" borderId="10" xfId="0" applyFont="1" applyFill="1" applyBorder="1" applyAlignment="1" applyProtection="1">
      <alignment vertical="center"/>
      <protection locked="0"/>
    </xf>
    <xf numFmtId="0" fontId="4" fillId="4" borderId="0" xfId="0" applyFont="1" applyFill="1" applyAlignment="1" applyProtection="1">
      <alignment vertical="center"/>
      <protection locked="0"/>
    </xf>
    <xf numFmtId="0" fontId="3" fillId="0" borderId="23" xfId="0" applyFont="1" applyFill="1" applyBorder="1" applyAlignment="1" applyProtection="1">
      <alignment horizontal="left" vertical="center" indent="1"/>
      <protection/>
    </xf>
    <xf numFmtId="1" fontId="3" fillId="0" borderId="23" xfId="0" applyNumberFormat="1" applyFont="1" applyFill="1" applyBorder="1" applyAlignment="1" applyProtection="1">
      <alignment vertical="center"/>
      <protection/>
    </xf>
    <xf numFmtId="49" fontId="3" fillId="0" borderId="13" xfId="0" applyNumberFormat="1" applyFont="1" applyFill="1" applyBorder="1" applyAlignment="1" applyProtection="1">
      <alignment horizontal="left" vertical="center"/>
      <protection locked="0"/>
    </xf>
    <xf numFmtId="0" fontId="4" fillId="0" borderId="46" xfId="0" applyFont="1" applyFill="1" applyBorder="1" applyAlignment="1" applyProtection="1" quotePrefix="1">
      <alignment horizontal="center" vertical="center"/>
      <protection locked="0"/>
    </xf>
    <xf numFmtId="0" fontId="4" fillId="0" borderId="11" xfId="0" applyFont="1" applyFill="1" applyBorder="1" applyAlignment="1" applyProtection="1">
      <alignment vertical="center"/>
      <protection locked="0"/>
    </xf>
    <xf numFmtId="0" fontId="4" fillId="0" borderId="10" xfId="0" applyFont="1" applyFill="1" applyBorder="1" applyAlignment="1" applyProtection="1">
      <alignment vertical="center"/>
      <protection locked="0"/>
    </xf>
    <xf numFmtId="1" fontId="4" fillId="0" borderId="10" xfId="0" applyNumberFormat="1" applyFont="1" applyFill="1" applyBorder="1" applyAlignment="1" applyProtection="1">
      <alignment vertical="center"/>
      <protection/>
    </xf>
    <xf numFmtId="1" fontId="4" fillId="0" borderId="25" xfId="0" applyNumberFormat="1" applyFont="1" applyFill="1" applyBorder="1" applyAlignment="1" applyProtection="1">
      <alignment vertical="center"/>
      <protection/>
    </xf>
    <xf numFmtId="0" fontId="4" fillId="0" borderId="52" xfId="0" applyFont="1" applyFill="1" applyBorder="1" applyAlignment="1" applyProtection="1" quotePrefix="1">
      <alignment horizontal="center" vertical="center"/>
      <protection locked="0"/>
    </xf>
    <xf numFmtId="1" fontId="4" fillId="0" borderId="18" xfId="0" applyNumberFormat="1" applyFont="1" applyFill="1" applyBorder="1" applyAlignment="1" applyProtection="1">
      <alignment vertical="center"/>
      <protection/>
    </xf>
    <xf numFmtId="1" fontId="4" fillId="0" borderId="52" xfId="0" applyNumberFormat="1" applyFont="1" applyFill="1" applyBorder="1" applyAlignment="1" applyProtection="1">
      <alignment vertical="center"/>
      <protection/>
    </xf>
    <xf numFmtId="0" fontId="3" fillId="4" borderId="10" xfId="0" applyFont="1" applyFill="1" applyBorder="1" applyAlignment="1" applyProtection="1">
      <alignment horizontal="left" vertical="center" indent="2"/>
      <protection locked="0"/>
    </xf>
    <xf numFmtId="0" fontId="3" fillId="0" borderId="10" xfId="0" applyFont="1" applyFill="1" applyBorder="1" applyAlignment="1" applyProtection="1">
      <alignment horizontal="left" vertical="center" indent="2"/>
      <protection/>
    </xf>
    <xf numFmtId="1" fontId="3" fillId="0" borderId="10" xfId="0" applyNumberFormat="1" applyFont="1" applyFill="1" applyBorder="1" applyAlignment="1" applyProtection="1">
      <alignment vertical="center"/>
      <protection/>
    </xf>
    <xf numFmtId="0" fontId="3" fillId="0" borderId="10" xfId="0" applyFont="1" applyFill="1" applyBorder="1" applyAlignment="1" applyProtection="1">
      <alignment horizontal="left" vertical="center" indent="3"/>
      <protection locked="0"/>
    </xf>
    <xf numFmtId="0" fontId="4" fillId="0" borderId="10" xfId="0" applyFont="1" applyFill="1" applyBorder="1" applyAlignment="1" applyProtection="1">
      <alignment horizontal="left" vertical="center" indent="3"/>
      <protection/>
    </xf>
    <xf numFmtId="0" fontId="3" fillId="0" borderId="18" xfId="0" applyFont="1" applyFill="1" applyBorder="1" applyAlignment="1" applyProtection="1">
      <alignment horizontal="left" vertical="center" indent="3"/>
      <protection locked="0"/>
    </xf>
    <xf numFmtId="0" fontId="4" fillId="0" borderId="18" xfId="0" applyFont="1" applyFill="1" applyBorder="1" applyAlignment="1" applyProtection="1">
      <alignment horizontal="left" vertical="center" indent="3"/>
      <protection/>
    </xf>
    <xf numFmtId="0" fontId="3" fillId="0" borderId="64" xfId="59" applyFont="1" applyBorder="1" applyAlignment="1" applyProtection="1">
      <alignment horizontal="left" vertical="center"/>
      <protection/>
    </xf>
    <xf numFmtId="0" fontId="4" fillId="0" borderId="80" xfId="59" applyFont="1" applyBorder="1" applyAlignment="1" applyProtection="1">
      <alignment vertical="center"/>
      <protection locked="0"/>
    </xf>
    <xf numFmtId="0" fontId="3" fillId="0" borderId="41" xfId="63" applyFont="1" applyBorder="1" applyAlignment="1" applyProtection="1">
      <alignment horizontal="left" vertical="center"/>
      <protection/>
    </xf>
    <xf numFmtId="0" fontId="4" fillId="0" borderId="44" xfId="59" applyFont="1" applyBorder="1" applyAlignment="1" applyProtection="1">
      <alignment vertical="center"/>
      <protection/>
    </xf>
    <xf numFmtId="0" fontId="4" fillId="0" borderId="44" xfId="59" applyFont="1" applyBorder="1" applyAlignment="1" applyProtection="1">
      <alignment vertical="center"/>
      <protection locked="0"/>
    </xf>
    <xf numFmtId="0" fontId="4" fillId="0" borderId="43" xfId="59" applyFont="1" applyBorder="1" applyAlignment="1" applyProtection="1">
      <alignment vertical="center"/>
      <protection locked="0"/>
    </xf>
    <xf numFmtId="0" fontId="3" fillId="0" borderId="44" xfId="59" applyFont="1" applyBorder="1" applyAlignment="1" applyProtection="1">
      <alignment vertical="center"/>
      <protection locked="0"/>
    </xf>
    <xf numFmtId="0" fontId="3" fillId="0" borderId="43" xfId="59" applyFont="1" applyBorder="1" applyAlignment="1" applyProtection="1">
      <alignment vertical="center"/>
      <protection locked="0"/>
    </xf>
    <xf numFmtId="0" fontId="3" fillId="0" borderId="41" xfId="59" applyFont="1" applyBorder="1" applyAlignment="1" applyProtection="1">
      <alignment horizontal="left" vertical="center"/>
      <protection/>
    </xf>
    <xf numFmtId="0" fontId="4" fillId="0" borderId="46" xfId="59" applyFont="1" applyBorder="1" applyAlignment="1" applyProtection="1">
      <alignment vertical="center"/>
      <protection locked="0"/>
    </xf>
    <xf numFmtId="0" fontId="3" fillId="0" borderId="0" xfId="63" applyFont="1" applyFill="1" applyAlignment="1" applyProtection="1">
      <alignment horizontal="center"/>
      <protection locked="0"/>
    </xf>
    <xf numFmtId="0" fontId="4" fillId="0" borderId="0" xfId="63" applyFont="1" applyFill="1" applyProtection="1">
      <alignment/>
      <protection locked="0"/>
    </xf>
    <xf numFmtId="0" fontId="9" fillId="0" borderId="0" xfId="63" applyFont="1" applyFill="1" applyBorder="1" applyAlignment="1" applyProtection="1">
      <alignment horizontal="center"/>
      <protection/>
    </xf>
    <xf numFmtId="0" fontId="46" fillId="0" borderId="0" xfId="59" applyFont="1" applyBorder="1" applyAlignment="1" applyProtection="1">
      <alignment/>
      <protection/>
    </xf>
    <xf numFmtId="0" fontId="46" fillId="0" borderId="0" xfId="59" applyFont="1" applyBorder="1" applyAlignment="1" applyProtection="1">
      <alignment horizontal="center" vertical="top"/>
      <protection/>
    </xf>
    <xf numFmtId="0" fontId="47" fillId="0" borderId="0" xfId="59" applyFont="1" applyBorder="1" applyAlignment="1" applyProtection="1">
      <alignment horizontal="center" vertical="top"/>
      <protection/>
    </xf>
    <xf numFmtId="0" fontId="22" fillId="0" borderId="0" xfId="0" applyFont="1" applyBorder="1" applyAlignment="1" applyProtection="1">
      <alignment horizontal="left" vertical="center"/>
      <protection locked="0"/>
    </xf>
    <xf numFmtId="0" fontId="6" fillId="0" borderId="11" xfId="63" applyFont="1" applyFill="1" applyBorder="1" applyAlignment="1" applyProtection="1">
      <alignment horizontal="center" vertical="center"/>
      <protection/>
    </xf>
    <xf numFmtId="0" fontId="6" fillId="0" borderId="23" xfId="63" applyFont="1" applyFill="1" applyBorder="1" applyAlignment="1" applyProtection="1">
      <alignment horizontal="center" vertical="center"/>
      <protection/>
    </xf>
    <xf numFmtId="0" fontId="8" fillId="0" borderId="0" xfId="63" applyFont="1" applyFill="1" applyProtection="1">
      <alignment/>
      <protection locked="0"/>
    </xf>
    <xf numFmtId="0" fontId="8" fillId="4" borderId="20" xfId="59" applyFont="1" applyFill="1" applyBorder="1" applyAlignment="1" applyProtection="1">
      <alignment vertical="center"/>
      <protection/>
    </xf>
    <xf numFmtId="0" fontId="6" fillId="4" borderId="20" xfId="59" applyFont="1" applyFill="1" applyBorder="1" applyAlignment="1" applyProtection="1">
      <alignment vertical="center"/>
      <protection/>
    </xf>
    <xf numFmtId="0" fontId="8" fillId="0" borderId="18" xfId="59" applyFont="1" applyBorder="1" applyAlignment="1" applyProtection="1">
      <alignment horizontal="left" vertical="center"/>
      <protection locked="0"/>
    </xf>
    <xf numFmtId="0" fontId="8" fillId="0" borderId="26" xfId="59" applyFont="1" applyBorder="1" applyAlignment="1" applyProtection="1">
      <alignment horizontal="left" vertical="center"/>
      <protection locked="0"/>
    </xf>
    <xf numFmtId="0" fontId="8" fillId="4" borderId="20" xfId="59" applyFont="1" applyFill="1" applyBorder="1" applyAlignment="1" applyProtection="1">
      <alignment horizontal="left" vertical="center" wrapText="1"/>
      <protection/>
    </xf>
    <xf numFmtId="0" fontId="8" fillId="0" borderId="18" xfId="59" applyFont="1" applyBorder="1" applyAlignment="1" applyProtection="1">
      <alignment vertical="center"/>
      <protection locked="0"/>
    </xf>
    <xf numFmtId="0" fontId="8" fillId="4" borderId="20" xfId="59" applyFont="1" applyFill="1" applyBorder="1" applyAlignment="1" applyProtection="1">
      <alignment horizontal="left" vertical="center"/>
      <protection/>
    </xf>
    <xf numFmtId="0" fontId="8" fillId="4" borderId="20" xfId="59" applyFont="1" applyFill="1" applyBorder="1" applyAlignment="1" applyProtection="1">
      <alignment vertical="center" wrapText="1"/>
      <protection/>
    </xf>
    <xf numFmtId="0" fontId="8" fillId="4" borderId="10" xfId="63" applyFont="1" applyFill="1" applyBorder="1" applyAlignment="1" applyProtection="1">
      <alignment horizontal="left" vertical="center"/>
      <protection/>
    </xf>
    <xf numFmtId="0" fontId="8" fillId="4" borderId="10" xfId="59" applyFont="1" applyFill="1" applyBorder="1" applyAlignment="1" applyProtection="1">
      <alignment horizontal="left" vertical="center"/>
      <protection/>
    </xf>
    <xf numFmtId="0" fontId="8" fillId="0" borderId="19" xfId="59" applyFont="1" applyBorder="1" applyAlignment="1" applyProtection="1">
      <alignment vertical="center"/>
      <protection locked="0"/>
    </xf>
    <xf numFmtId="0" fontId="3" fillId="0" borderId="0" xfId="63" applyFont="1" applyFill="1" applyAlignment="1" applyProtection="1">
      <alignment/>
      <protection locked="0"/>
    </xf>
    <xf numFmtId="0" fontId="4" fillId="0" borderId="0" xfId="63" applyFont="1" applyFill="1" applyAlignment="1" applyProtection="1">
      <alignment/>
      <protection locked="0"/>
    </xf>
    <xf numFmtId="0" fontId="3" fillId="0" borderId="0" xfId="63" applyFont="1" applyFill="1" applyProtection="1">
      <alignment/>
      <protection locked="0"/>
    </xf>
    <xf numFmtId="0" fontId="3" fillId="0" borderId="0" xfId="63" applyFont="1" applyFill="1" applyAlignment="1" applyProtection="1">
      <alignment horizontal="center"/>
      <protection locked="0"/>
    </xf>
    <xf numFmtId="0" fontId="3" fillId="0" borderId="0" xfId="63" applyFont="1" applyFill="1" applyBorder="1" applyProtection="1">
      <alignment/>
      <protection locked="0"/>
    </xf>
    <xf numFmtId="0" fontId="4" fillId="0" borderId="0" xfId="63" applyFont="1" applyFill="1" applyBorder="1" applyProtection="1">
      <alignment/>
      <protection locked="0"/>
    </xf>
    <xf numFmtId="0" fontId="4" fillId="0" borderId="0" xfId="63" applyFont="1" applyFill="1" applyProtection="1">
      <alignment/>
      <protection locked="0"/>
    </xf>
    <xf numFmtId="0" fontId="3" fillId="0" borderId="15" xfId="63" applyFont="1" applyFill="1" applyBorder="1" applyAlignment="1" applyProtection="1">
      <alignment horizontal="center"/>
      <protection/>
    </xf>
    <xf numFmtId="0" fontId="3" fillId="0" borderId="14" xfId="63" applyFont="1" applyFill="1" applyBorder="1" applyAlignment="1" applyProtection="1">
      <alignment horizontal="left"/>
      <protection/>
    </xf>
    <xf numFmtId="0" fontId="4" fillId="0" borderId="14" xfId="63" applyFont="1" applyFill="1" applyBorder="1" applyProtection="1">
      <alignment/>
      <protection/>
    </xf>
    <xf numFmtId="0" fontId="3" fillId="0" borderId="13" xfId="63" applyFont="1" applyFill="1" applyBorder="1" applyAlignment="1" applyProtection="1">
      <alignment horizontal="center"/>
      <protection/>
    </xf>
    <xf numFmtId="0" fontId="7" fillId="0" borderId="0" xfId="63" applyFont="1" applyFill="1" applyBorder="1" applyAlignment="1" applyProtection="1">
      <alignment horizontal="center"/>
      <protection/>
    </xf>
    <xf numFmtId="0" fontId="4" fillId="0" borderId="0" xfId="63" applyFont="1" applyFill="1" applyBorder="1" applyProtection="1">
      <alignment/>
      <protection/>
    </xf>
    <xf numFmtId="0" fontId="10" fillId="0" borderId="0" xfId="59" applyFont="1" applyBorder="1" applyAlignment="1" applyProtection="1">
      <alignment horizontal="center" vertical="center"/>
      <protection/>
    </xf>
    <xf numFmtId="0" fontId="10" fillId="0" borderId="0" xfId="63" applyFont="1" applyFill="1" applyBorder="1" applyAlignment="1" applyProtection="1">
      <alignment horizontal="center"/>
      <protection/>
    </xf>
    <xf numFmtId="0" fontId="10" fillId="0" borderId="0" xfId="59" applyFont="1" applyBorder="1" applyAlignment="1">
      <alignment horizontal="center"/>
      <protection/>
    </xf>
    <xf numFmtId="0" fontId="3" fillId="0" borderId="0" xfId="63" applyFont="1" applyFill="1" applyBorder="1" applyProtection="1">
      <alignment/>
      <protection/>
    </xf>
    <xf numFmtId="0" fontId="19" fillId="0" borderId="0" xfId="63" applyFont="1" applyFill="1" applyBorder="1" applyAlignment="1" applyProtection="1">
      <alignment horizontal="center" vertical="center"/>
      <protection/>
    </xf>
    <xf numFmtId="0" fontId="9" fillId="0" borderId="0" xfId="63" applyFont="1" applyFill="1" applyBorder="1" applyAlignment="1" applyProtection="1">
      <alignment horizontal="center" vertical="center"/>
      <protection/>
    </xf>
    <xf numFmtId="0" fontId="3" fillId="0" borderId="56" xfId="63" applyFont="1" applyFill="1" applyBorder="1" applyAlignment="1" applyProtection="1">
      <alignment horizontal="center"/>
      <protection/>
    </xf>
    <xf numFmtId="0" fontId="3" fillId="0" borderId="22" xfId="63" applyFont="1" applyFill="1" applyBorder="1" applyAlignment="1" applyProtection="1">
      <alignment horizontal="centerContinuous"/>
      <protection/>
    </xf>
    <xf numFmtId="0" fontId="4" fillId="0" borderId="0" xfId="63" applyFont="1" applyFill="1" applyBorder="1" applyAlignment="1" applyProtection="1">
      <alignment/>
      <protection/>
    </xf>
    <xf numFmtId="0" fontId="4" fillId="0" borderId="22" xfId="63" applyFont="1" applyFill="1" applyBorder="1" applyAlignment="1" applyProtection="1">
      <alignment/>
      <protection/>
    </xf>
    <xf numFmtId="0" fontId="4" fillId="0" borderId="22" xfId="63" applyFont="1" applyFill="1" applyBorder="1" applyProtection="1">
      <alignment/>
      <protection/>
    </xf>
    <xf numFmtId="0" fontId="48" fillId="0" borderId="22" xfId="63" applyFont="1" applyFill="1" applyBorder="1" applyAlignment="1" applyProtection="1">
      <alignment horizontal="left"/>
      <protection/>
    </xf>
    <xf numFmtId="0" fontId="4" fillId="0" borderId="22" xfId="63" applyFont="1" applyFill="1" applyBorder="1" applyAlignment="1" applyProtection="1">
      <alignment horizontal="left"/>
      <protection/>
    </xf>
    <xf numFmtId="0" fontId="4" fillId="0" borderId="78" xfId="63" applyFont="1" applyFill="1" applyBorder="1" applyProtection="1">
      <alignment/>
      <protection/>
    </xf>
    <xf numFmtId="0" fontId="8" fillId="0" borderId="41" xfId="59" applyFont="1" applyBorder="1" applyAlignment="1" applyProtection="1">
      <alignment/>
      <protection locked="0"/>
    </xf>
    <xf numFmtId="0" fontId="8" fillId="0" borderId="26" xfId="59" applyFont="1" applyBorder="1" applyAlignment="1" applyProtection="1">
      <alignment/>
      <protection locked="0"/>
    </xf>
    <xf numFmtId="0" fontId="8" fillId="0" borderId="39" xfId="59" applyFont="1" applyBorder="1" applyAlignment="1" applyProtection="1">
      <alignment/>
      <protection locked="0"/>
    </xf>
    <xf numFmtId="0" fontId="8" fillId="0" borderId="18" xfId="59" applyFont="1" applyBorder="1" applyAlignment="1" applyProtection="1">
      <alignment/>
      <protection locked="0"/>
    </xf>
    <xf numFmtId="0" fontId="8" fillId="0" borderId="44" xfId="59" applyFont="1" applyBorder="1" applyAlignment="1" applyProtection="1">
      <alignment/>
      <protection locked="0"/>
    </xf>
    <xf numFmtId="0" fontId="8" fillId="0" borderId="43" xfId="59" applyFont="1" applyBorder="1" applyAlignment="1" applyProtection="1">
      <alignment/>
      <protection locked="0"/>
    </xf>
    <xf numFmtId="0" fontId="8" fillId="0" borderId="44" xfId="59" applyFont="1" applyBorder="1" applyAlignment="1" applyProtection="1">
      <alignment horizontal="center"/>
      <protection locked="0"/>
    </xf>
    <xf numFmtId="0" fontId="8" fillId="0" borderId="43" xfId="59" applyFont="1" applyBorder="1" applyAlignment="1" applyProtection="1">
      <alignment horizontal="center"/>
      <protection locked="0"/>
    </xf>
    <xf numFmtId="0" fontId="6" fillId="0" borderId="28" xfId="59" applyFont="1" applyFill="1" applyBorder="1" applyAlignment="1" applyProtection="1">
      <alignment wrapText="1"/>
      <protection locked="0"/>
    </xf>
    <xf numFmtId="0" fontId="8" fillId="0" borderId="22" xfId="59" applyFont="1" applyBorder="1" applyAlignment="1" applyProtection="1">
      <alignment wrapText="1"/>
      <protection locked="0"/>
    </xf>
    <xf numFmtId="0" fontId="8" fillId="0" borderId="78" xfId="59" applyFont="1" applyBorder="1" applyAlignment="1" applyProtection="1">
      <alignment wrapText="1"/>
      <protection locked="0"/>
    </xf>
    <xf numFmtId="0" fontId="3" fillId="0" borderId="0" xfId="63" applyFont="1" applyFill="1" applyProtection="1">
      <alignment/>
      <protection locked="0"/>
    </xf>
    <xf numFmtId="0" fontId="14" fillId="0" borderId="26" xfId="0" applyFont="1" applyFill="1" applyBorder="1" applyAlignment="1" applyProtection="1">
      <alignment horizontal="left" vertical="center"/>
      <protection/>
    </xf>
    <xf numFmtId="0" fontId="14" fillId="0" borderId="23" xfId="0" applyFont="1" applyFill="1" applyBorder="1" applyAlignment="1" applyProtection="1">
      <alignment horizontal="left" vertical="center"/>
      <protection/>
    </xf>
    <xf numFmtId="0" fontId="14" fillId="0" borderId="18" xfId="0" applyFont="1" applyFill="1" applyBorder="1" applyAlignment="1" applyProtection="1">
      <alignment horizontal="left" vertical="center"/>
      <protection/>
    </xf>
    <xf numFmtId="0" fontId="14" fillId="0" borderId="14" xfId="59" applyFont="1" applyBorder="1" applyAlignment="1" applyProtection="1">
      <alignment vertical="center"/>
      <protection/>
    </xf>
    <xf numFmtId="0" fontId="14" fillId="0" borderId="35" xfId="59" applyFont="1" applyBorder="1" applyAlignment="1" applyProtection="1">
      <alignment vertical="center"/>
      <protection/>
    </xf>
    <xf numFmtId="0" fontId="14" fillId="0" borderId="0" xfId="59" applyFont="1" applyBorder="1" applyAlignment="1" applyProtection="1">
      <alignment vertical="center"/>
      <protection/>
    </xf>
    <xf numFmtId="0" fontId="14" fillId="0" borderId="48" xfId="59" applyFont="1" applyBorder="1" applyAlignment="1" applyProtection="1">
      <alignment vertical="center"/>
      <protection/>
    </xf>
    <xf numFmtId="0" fontId="14" fillId="0" borderId="22" xfId="59" applyFont="1" applyBorder="1" applyAlignment="1" applyProtection="1">
      <alignment vertical="center"/>
      <protection/>
    </xf>
    <xf numFmtId="0" fontId="14" fillId="0" borderId="78" xfId="59" applyFont="1" applyBorder="1" applyAlignment="1" applyProtection="1">
      <alignment vertical="center"/>
      <protection/>
    </xf>
    <xf numFmtId="0" fontId="3" fillId="20" borderId="81" xfId="0" applyFont="1" applyFill="1" applyBorder="1" applyAlignment="1" applyProtection="1">
      <alignment horizontal="center" vertical="center"/>
      <protection locked="0"/>
    </xf>
    <xf numFmtId="0" fontId="3" fillId="0" borderId="0" xfId="0" applyFont="1" applyFill="1" applyBorder="1" applyAlignment="1" applyProtection="1">
      <alignment horizontal="center" vertical="center"/>
      <protection locked="0"/>
    </xf>
    <xf numFmtId="0" fontId="3" fillId="0" borderId="25" xfId="0" applyFont="1" applyFill="1" applyBorder="1" applyAlignment="1" applyProtection="1">
      <alignment horizontal="center" vertical="center"/>
      <protection locked="0"/>
    </xf>
    <xf numFmtId="0" fontId="3" fillId="0" borderId="63" xfId="0" applyFont="1" applyFill="1" applyBorder="1" applyAlignment="1" applyProtection="1">
      <alignment horizontal="center" vertical="center"/>
      <protection locked="0"/>
    </xf>
    <xf numFmtId="0" fontId="3" fillId="0" borderId="0" xfId="0" applyFont="1" applyBorder="1" applyAlignment="1" applyProtection="1">
      <alignment horizontal="center"/>
      <protection/>
    </xf>
    <xf numFmtId="0" fontId="3" fillId="0" borderId="57" xfId="0" applyFont="1" applyBorder="1" applyAlignment="1" applyProtection="1">
      <alignment horizontal="center" vertical="center"/>
      <protection/>
    </xf>
    <xf numFmtId="0" fontId="3" fillId="0" borderId="57" xfId="0" applyFont="1" applyBorder="1" applyAlignment="1" applyProtection="1">
      <alignment horizontal="right"/>
      <protection/>
    </xf>
    <xf numFmtId="0" fontId="3" fillId="0" borderId="35" xfId="0" applyFont="1" applyBorder="1" applyAlignment="1" applyProtection="1">
      <alignment horizontal="right"/>
      <protection/>
    </xf>
    <xf numFmtId="0" fontId="3" fillId="0" borderId="23" xfId="0" applyFont="1" applyBorder="1" applyAlignment="1" applyProtection="1">
      <alignment vertical="center"/>
      <protection locked="0"/>
    </xf>
    <xf numFmtId="0" fontId="3" fillId="0" borderId="48" xfId="0" applyFont="1" applyBorder="1" applyAlignment="1" applyProtection="1">
      <alignment horizontal="right"/>
      <protection/>
    </xf>
    <xf numFmtId="0" fontId="3" fillId="0" borderId="0" xfId="0" applyFont="1" applyBorder="1" applyAlignment="1" applyProtection="1">
      <alignment horizontal="center" vertical="center"/>
      <protection/>
    </xf>
    <xf numFmtId="0" fontId="3" fillId="20" borderId="38" xfId="0" applyFont="1" applyFill="1" applyBorder="1" applyAlignment="1" applyProtection="1">
      <alignment horizontal="center" vertical="center"/>
      <protection/>
    </xf>
    <xf numFmtId="0" fontId="3" fillId="20" borderId="78" xfId="0" applyFont="1" applyFill="1" applyBorder="1" applyAlignment="1" applyProtection="1">
      <alignment vertical="center"/>
      <protection/>
    </xf>
    <xf numFmtId="0" fontId="3" fillId="4" borderId="25" xfId="0" applyFont="1" applyFill="1" applyBorder="1" applyAlignment="1" applyProtection="1">
      <alignment vertical="center"/>
      <protection locked="0"/>
    </xf>
    <xf numFmtId="0" fontId="3" fillId="4" borderId="0" xfId="0" applyFont="1" applyFill="1" applyBorder="1" applyAlignment="1" applyProtection="1">
      <alignment horizontal="center" vertical="center"/>
      <protection/>
    </xf>
    <xf numFmtId="0" fontId="3" fillId="0" borderId="55" xfId="0" applyFont="1" applyFill="1" applyBorder="1" applyAlignment="1" applyProtection="1">
      <alignment horizontal="left" vertical="center"/>
      <protection/>
    </xf>
    <xf numFmtId="1" fontId="3" fillId="0" borderId="45" xfId="0" applyNumberFormat="1" applyFont="1" applyFill="1" applyBorder="1" applyAlignment="1" applyProtection="1">
      <alignment horizontal="right" vertical="center"/>
      <protection/>
    </xf>
    <xf numFmtId="0" fontId="3" fillId="0" borderId="0" xfId="0" applyFont="1" applyFill="1" applyAlignment="1" applyProtection="1">
      <alignment vertical="center"/>
      <protection/>
    </xf>
    <xf numFmtId="1" fontId="4" fillId="0" borderId="48" xfId="0" applyNumberFormat="1" applyFont="1" applyFill="1" applyBorder="1" applyAlignment="1" applyProtection="1">
      <alignment horizontal="right" vertical="center"/>
      <protection/>
    </xf>
    <xf numFmtId="1" fontId="4" fillId="0" borderId="78" xfId="0" applyNumberFormat="1" applyFont="1" applyFill="1" applyBorder="1" applyAlignment="1" applyProtection="1">
      <alignment horizontal="right" vertical="center"/>
      <protection/>
    </xf>
    <xf numFmtId="1" fontId="3" fillId="0" borderId="45" xfId="0" applyNumberFormat="1"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1" fontId="4" fillId="0" borderId="48" xfId="0" applyNumberFormat="1" applyFont="1" applyFill="1" applyBorder="1" applyAlignment="1" applyProtection="1">
      <alignment vertical="center"/>
      <protection/>
    </xf>
    <xf numFmtId="1" fontId="4" fillId="0" borderId="78" xfId="0" applyNumberFormat="1" applyFont="1" applyFill="1" applyBorder="1" applyAlignment="1" applyProtection="1">
      <alignment vertical="center"/>
      <protection/>
    </xf>
    <xf numFmtId="1" fontId="3" fillId="0" borderId="48" xfId="0" applyNumberFormat="1" applyFont="1" applyFill="1" applyBorder="1" applyAlignment="1" applyProtection="1">
      <alignment vertical="center"/>
      <protection/>
    </xf>
    <xf numFmtId="0" fontId="3" fillId="20" borderId="44" xfId="0" applyFont="1" applyFill="1" applyBorder="1" applyAlignment="1" applyProtection="1">
      <alignment vertical="center"/>
      <protection locked="0"/>
    </xf>
    <xf numFmtId="0" fontId="3" fillId="20" borderId="43" xfId="0" applyFont="1" applyFill="1" applyBorder="1" applyAlignment="1" applyProtection="1">
      <alignment vertical="center"/>
      <protection locked="0"/>
    </xf>
    <xf numFmtId="1" fontId="3" fillId="20" borderId="23" xfId="0" applyNumberFormat="1" applyFont="1" applyFill="1" applyBorder="1" applyAlignment="1" applyProtection="1">
      <alignment vertical="center"/>
      <protection/>
    </xf>
    <xf numFmtId="1" fontId="3" fillId="20" borderId="45" xfId="0" applyNumberFormat="1" applyFont="1" applyFill="1" applyBorder="1" applyAlignment="1" applyProtection="1">
      <alignment vertical="center"/>
      <protection/>
    </xf>
    <xf numFmtId="0" fontId="4" fillId="0" borderId="26" xfId="0" applyFont="1" applyFill="1" applyBorder="1" applyAlignment="1" applyProtection="1" quotePrefix="1">
      <alignment horizontal="center" vertical="center"/>
      <protection locked="0"/>
    </xf>
    <xf numFmtId="0" fontId="3" fillId="0" borderId="23" xfId="0" applyFont="1" applyFill="1" applyBorder="1" applyAlignment="1" applyProtection="1">
      <alignment horizontal="left" vertical="center"/>
      <protection locked="0"/>
    </xf>
    <xf numFmtId="0" fontId="4" fillId="0" borderId="26" xfId="0" applyFont="1" applyFill="1" applyBorder="1" applyAlignment="1" applyProtection="1">
      <alignment horizontal="left" vertical="center"/>
      <protection/>
    </xf>
    <xf numFmtId="49" fontId="3" fillId="4" borderId="23" xfId="0" applyNumberFormat="1" applyFont="1" applyFill="1" applyBorder="1" applyAlignment="1" applyProtection="1">
      <alignment horizontal="left" vertical="center"/>
      <protection locked="0"/>
    </xf>
    <xf numFmtId="0" fontId="3" fillId="4" borderId="21" xfId="0" applyFont="1" applyFill="1" applyBorder="1" applyAlignment="1" applyProtection="1">
      <alignment horizontal="left" vertical="center"/>
      <protection locked="0"/>
    </xf>
    <xf numFmtId="49" fontId="3" fillId="0" borderId="10" xfId="0" applyNumberFormat="1" applyFont="1" applyFill="1" applyBorder="1" applyAlignment="1" applyProtection="1">
      <alignment horizontal="left" vertical="center"/>
      <protection locked="0"/>
    </xf>
    <xf numFmtId="0" fontId="3" fillId="0" borderId="25" xfId="0" applyFont="1" applyFill="1" applyBorder="1" applyAlignment="1" applyProtection="1">
      <alignment horizontal="left" vertical="center" indent="1"/>
      <protection locked="0"/>
    </xf>
    <xf numFmtId="0" fontId="4" fillId="0" borderId="10" xfId="0" applyFont="1" applyFill="1" applyBorder="1" applyAlignment="1" applyProtection="1">
      <alignment horizontal="left" vertical="center" indent="1"/>
      <protection/>
    </xf>
    <xf numFmtId="49" fontId="3" fillId="0" borderId="18" xfId="0" applyNumberFormat="1" applyFont="1" applyFill="1" applyBorder="1" applyAlignment="1" applyProtection="1">
      <alignment horizontal="left" vertical="center"/>
      <protection locked="0"/>
    </xf>
    <xf numFmtId="0" fontId="3" fillId="0" borderId="52" xfId="0" applyFont="1" applyFill="1" applyBorder="1" applyAlignment="1" applyProtection="1">
      <alignment horizontal="left" vertical="center" indent="2"/>
      <protection locked="0"/>
    </xf>
    <xf numFmtId="0" fontId="3" fillId="0" borderId="0" xfId="62" applyFont="1" applyFill="1" applyBorder="1" applyAlignment="1" applyProtection="1">
      <alignment horizontal="center" vertical="center"/>
      <protection/>
    </xf>
    <xf numFmtId="49" fontId="3" fillId="4" borderId="20" xfId="0" applyNumberFormat="1" applyFont="1" applyFill="1" applyBorder="1" applyAlignment="1" applyProtection="1">
      <alignment horizontal="left" vertical="center"/>
      <protection locked="0"/>
    </xf>
    <xf numFmtId="0" fontId="3" fillId="4" borderId="10" xfId="0" applyFont="1" applyFill="1" applyBorder="1" applyAlignment="1" applyProtection="1">
      <alignment horizontal="left" vertical="center"/>
      <protection locked="0"/>
    </xf>
    <xf numFmtId="49" fontId="3" fillId="0" borderId="20" xfId="0" applyNumberFormat="1" applyFont="1" applyFill="1" applyBorder="1" applyAlignment="1" applyProtection="1">
      <alignment horizontal="left" vertical="center"/>
      <protection locked="0"/>
    </xf>
    <xf numFmtId="1" fontId="4" fillId="0" borderId="62" xfId="0" applyNumberFormat="1" applyFont="1" applyFill="1" applyBorder="1" applyAlignment="1" applyProtection="1">
      <alignment vertical="center"/>
      <protection/>
    </xf>
    <xf numFmtId="0" fontId="3" fillId="0" borderId="10" xfId="0" applyFont="1" applyFill="1" applyBorder="1" applyAlignment="1" applyProtection="1">
      <alignment horizontal="left" vertical="center" indent="1"/>
      <protection locked="0"/>
    </xf>
    <xf numFmtId="0" fontId="3" fillId="0" borderId="10" xfId="0" applyFont="1" applyFill="1" applyBorder="1" applyAlignment="1" applyProtection="1" quotePrefix="1">
      <alignment horizontal="left" vertical="center" indent="2"/>
      <protection locked="0"/>
    </xf>
    <xf numFmtId="0" fontId="4" fillId="0" borderId="10" xfId="0" applyFont="1" applyFill="1" applyBorder="1" applyAlignment="1" applyProtection="1">
      <alignment horizontal="left" vertical="center" indent="2"/>
      <protection/>
    </xf>
    <xf numFmtId="49" fontId="3" fillId="0" borderId="28" xfId="0" applyNumberFormat="1" applyFont="1" applyFill="1" applyBorder="1" applyAlignment="1" applyProtection="1">
      <alignment horizontal="left" vertical="center"/>
      <protection locked="0"/>
    </xf>
    <xf numFmtId="0" fontId="4" fillId="0" borderId="25" xfId="0" applyFont="1" applyFill="1" applyBorder="1" applyAlignment="1" applyProtection="1">
      <alignment horizontal="left" vertical="center" indent="2"/>
      <protection/>
    </xf>
    <xf numFmtId="0" fontId="4" fillId="0" borderId="25" xfId="0" applyFont="1" applyFill="1" applyBorder="1" applyAlignment="1" applyProtection="1">
      <alignment horizontal="left" vertical="center" indent="1"/>
      <protection/>
    </xf>
    <xf numFmtId="0" fontId="3" fillId="0" borderId="18" xfId="0" applyFont="1" applyFill="1" applyBorder="1" applyAlignment="1" applyProtection="1">
      <alignment horizontal="left" vertical="center" indent="1"/>
      <protection locked="0"/>
    </xf>
    <xf numFmtId="0" fontId="4" fillId="0" borderId="18" xfId="0" applyFont="1" applyFill="1" applyBorder="1" applyAlignment="1" applyProtection="1">
      <alignment horizontal="left" vertical="center" indent="1"/>
      <protection/>
    </xf>
    <xf numFmtId="49" fontId="3" fillId="0" borderId="55" xfId="0" applyNumberFormat="1" applyFont="1" applyFill="1" applyBorder="1" applyAlignment="1" applyProtection="1">
      <alignment horizontal="left" vertical="center"/>
      <protection locked="0"/>
    </xf>
    <xf numFmtId="1" fontId="4" fillId="0" borderId="26" xfId="0" applyNumberFormat="1" applyFont="1" applyFill="1" applyBorder="1" applyAlignment="1" applyProtection="1">
      <alignment vertical="center"/>
      <protection/>
    </xf>
    <xf numFmtId="1" fontId="4" fillId="0" borderId="43" xfId="0" applyNumberFormat="1" applyFont="1" applyFill="1" applyBorder="1" applyAlignment="1" applyProtection="1">
      <alignment vertical="center"/>
      <protection/>
    </xf>
    <xf numFmtId="1" fontId="3" fillId="0" borderId="24" xfId="0" applyNumberFormat="1" applyFont="1" applyFill="1" applyBorder="1" applyAlignment="1" applyProtection="1">
      <alignment vertical="center"/>
      <protection/>
    </xf>
    <xf numFmtId="1" fontId="3" fillId="0" borderId="62" xfId="0" applyNumberFormat="1" applyFont="1" applyFill="1" applyBorder="1" applyAlignment="1" applyProtection="1">
      <alignment vertical="center"/>
      <protection/>
    </xf>
    <xf numFmtId="0" fontId="3" fillId="0" borderId="30" xfId="0" applyFont="1" applyFill="1" applyBorder="1" applyAlignment="1" applyProtection="1">
      <alignment horizontal="left" vertical="center"/>
      <protection/>
    </xf>
    <xf numFmtId="0" fontId="4" fillId="0" borderId="19" xfId="0" applyFont="1" applyFill="1" applyBorder="1" applyAlignment="1" applyProtection="1">
      <alignment horizontal="left" vertical="center" indent="2"/>
      <protection/>
    </xf>
    <xf numFmtId="0" fontId="4" fillId="0" borderId="50" xfId="0" applyFont="1" applyFill="1" applyBorder="1" applyAlignment="1" applyProtection="1">
      <alignment horizontal="center" vertical="center"/>
      <protection/>
    </xf>
    <xf numFmtId="1" fontId="4" fillId="0" borderId="19" xfId="0" applyNumberFormat="1" applyFont="1" applyFill="1" applyBorder="1" applyAlignment="1" applyProtection="1">
      <alignment vertical="center"/>
      <protection/>
    </xf>
    <xf numFmtId="1" fontId="4" fillId="0" borderId="54" xfId="0" applyNumberFormat="1" applyFont="1" applyFill="1" applyBorder="1" applyAlignment="1" applyProtection="1">
      <alignment vertical="center"/>
      <protection/>
    </xf>
    <xf numFmtId="49" fontId="3" fillId="0" borderId="17" xfId="0" applyNumberFormat="1" applyFont="1" applyFill="1" applyBorder="1" applyAlignment="1" applyProtection="1">
      <alignment horizontal="left" vertical="center"/>
      <protection locked="0"/>
    </xf>
    <xf numFmtId="0" fontId="4" fillId="0" borderId="51" xfId="0" applyFont="1" applyFill="1" applyBorder="1" applyAlignment="1" applyProtection="1" quotePrefix="1">
      <alignment horizontal="center" vertical="center"/>
      <protection locked="0"/>
    </xf>
    <xf numFmtId="192" fontId="5" fillId="0" borderId="66" xfId="0" applyNumberFormat="1" applyFont="1" applyFill="1" applyBorder="1" applyAlignment="1" applyProtection="1">
      <alignment horizontal="right" vertical="center"/>
      <protection locked="0"/>
    </xf>
    <xf numFmtId="0" fontId="3" fillId="0" borderId="65" xfId="0" applyFont="1" applyFill="1" applyBorder="1" applyAlignment="1" applyProtection="1">
      <alignment horizontal="left" vertical="center"/>
      <protection/>
    </xf>
    <xf numFmtId="0" fontId="4" fillId="0" borderId="19" xfId="0" applyFont="1" applyFill="1" applyBorder="1" applyAlignment="1" applyProtection="1">
      <alignment horizontal="left" vertical="center" indent="1"/>
      <protection/>
    </xf>
    <xf numFmtId="0" fontId="4" fillId="0" borderId="19" xfId="0" applyFont="1" applyFill="1" applyBorder="1" applyAlignment="1" applyProtection="1">
      <alignment horizontal="center" vertical="center"/>
      <protection/>
    </xf>
    <xf numFmtId="0" fontId="4" fillId="0" borderId="0" xfId="0" applyFont="1" applyBorder="1" applyAlignment="1" applyProtection="1">
      <alignment horizontal="center"/>
      <protection/>
    </xf>
    <xf numFmtId="0" fontId="4" fillId="0" borderId="0" xfId="0" applyFont="1" applyBorder="1" applyAlignment="1" applyProtection="1">
      <alignment horizontal="center" vertical="center"/>
      <protection/>
    </xf>
    <xf numFmtId="0" fontId="42" fillId="0" borderId="64" xfId="0" applyFont="1" applyBorder="1" applyAlignment="1" applyProtection="1">
      <alignment horizontal="left" vertical="center"/>
      <protection locked="0"/>
    </xf>
    <xf numFmtId="0" fontId="14" fillId="0" borderId="64" xfId="0" applyFont="1" applyBorder="1" applyAlignment="1" applyProtection="1">
      <alignment horizontal="left" vertical="center"/>
      <protection locked="0"/>
    </xf>
    <xf numFmtId="0" fontId="14" fillId="0" borderId="80" xfId="0" applyFont="1" applyFill="1" applyBorder="1" applyAlignment="1" applyProtection="1">
      <alignment/>
      <protection locked="0"/>
    </xf>
    <xf numFmtId="0" fontId="3" fillId="0" borderId="0" xfId="0" applyFont="1" applyFill="1" applyBorder="1" applyAlignment="1" applyProtection="1">
      <alignment/>
      <protection locked="0"/>
    </xf>
    <xf numFmtId="0" fontId="0" fillId="0" borderId="0" xfId="0" applyAlignment="1" applyProtection="1">
      <alignment/>
      <protection locked="0"/>
    </xf>
    <xf numFmtId="0" fontId="14" fillId="0" borderId="43" xfId="0" applyFont="1" applyFill="1" applyBorder="1" applyAlignment="1" applyProtection="1">
      <alignment/>
      <protection locked="0"/>
    </xf>
    <xf numFmtId="0" fontId="3" fillId="0" borderId="0" xfId="0" applyFont="1" applyFill="1" applyBorder="1" applyAlignment="1" applyProtection="1">
      <alignment horizontal="left"/>
      <protection locked="0"/>
    </xf>
    <xf numFmtId="0" fontId="7" fillId="0" borderId="0" xfId="0" applyFont="1" applyFill="1" applyBorder="1" applyAlignment="1" applyProtection="1">
      <alignment horizontal="center"/>
      <protection locked="0"/>
    </xf>
    <xf numFmtId="0" fontId="4" fillId="0" borderId="20" xfId="0" applyFont="1" applyFill="1" applyBorder="1" applyAlignment="1" applyProtection="1">
      <alignment/>
      <protection locked="0"/>
    </xf>
    <xf numFmtId="0" fontId="14" fillId="0" borderId="0" xfId="0" applyFont="1" applyFill="1" applyAlignment="1" applyProtection="1">
      <alignment/>
      <protection locked="0"/>
    </xf>
    <xf numFmtId="0" fontId="42" fillId="0" borderId="20" xfId="0" applyFont="1" applyFill="1" applyBorder="1" applyAlignment="1" applyProtection="1">
      <alignment horizontal="left"/>
      <protection locked="0"/>
    </xf>
    <xf numFmtId="0" fontId="4" fillId="0" borderId="25" xfId="0" applyFont="1" applyFill="1" applyBorder="1" applyAlignment="1" applyProtection="1">
      <alignment/>
      <protection locked="0"/>
    </xf>
    <xf numFmtId="0" fontId="8" fillId="0" borderId="0" xfId="0" applyFont="1" applyFill="1" applyBorder="1" applyAlignment="1" applyProtection="1">
      <alignment horizontal="center" vertical="center"/>
      <protection locked="0"/>
    </xf>
    <xf numFmtId="0" fontId="6" fillId="0" borderId="16" xfId="0" applyFont="1" applyFill="1" applyBorder="1" applyAlignment="1" applyProtection="1">
      <alignment vertical="center"/>
      <protection locked="0"/>
    </xf>
    <xf numFmtId="0" fontId="12" fillId="0" borderId="16" xfId="0" applyFont="1" applyBorder="1" applyAlignment="1" applyProtection="1">
      <alignment vertical="center"/>
      <protection locked="0"/>
    </xf>
    <xf numFmtId="0" fontId="3" fillId="0" borderId="16" xfId="0" applyFont="1" applyFill="1" applyBorder="1" applyAlignment="1" applyProtection="1">
      <alignment vertical="center"/>
      <protection locked="0"/>
    </xf>
    <xf numFmtId="0" fontId="3" fillId="0" borderId="45" xfId="0" applyFont="1" applyFill="1" applyBorder="1" applyAlignment="1" applyProtection="1">
      <alignment/>
      <protection locked="0"/>
    </xf>
    <xf numFmtId="0" fontId="14" fillId="0" borderId="31" xfId="0" applyFont="1" applyFill="1" applyBorder="1" applyAlignment="1" applyProtection="1">
      <alignment horizontal="center" vertical="center"/>
      <protection locked="0"/>
    </xf>
    <xf numFmtId="0" fontId="6" fillId="0" borderId="14" xfId="0" applyFont="1" applyFill="1" applyBorder="1" applyAlignment="1" applyProtection="1">
      <alignment horizontal="center" vertical="center"/>
      <protection locked="0"/>
    </xf>
    <xf numFmtId="0" fontId="14" fillId="0" borderId="82" xfId="0" applyFont="1" applyFill="1" applyBorder="1" applyAlignment="1" applyProtection="1">
      <alignment horizontal="center" vertical="center"/>
      <protection locked="0"/>
    </xf>
    <xf numFmtId="0" fontId="13" fillId="0" borderId="0" xfId="0" applyFont="1" applyFill="1" applyAlignment="1" applyProtection="1">
      <alignment/>
      <protection locked="0"/>
    </xf>
    <xf numFmtId="0" fontId="13" fillId="0" borderId="0" xfId="0" applyFont="1" applyFill="1" applyBorder="1" applyAlignment="1" applyProtection="1">
      <alignment/>
      <protection locked="0"/>
    </xf>
    <xf numFmtId="0" fontId="14" fillId="0" borderId="0" xfId="0" applyFont="1" applyFill="1" applyBorder="1" applyAlignment="1" applyProtection="1">
      <alignment/>
      <protection locked="0"/>
    </xf>
    <xf numFmtId="0" fontId="8" fillId="0" borderId="0" xfId="0" applyFont="1" applyFill="1" applyBorder="1" applyAlignment="1" applyProtection="1">
      <alignment/>
      <protection locked="0"/>
    </xf>
    <xf numFmtId="0" fontId="8" fillId="0" borderId="0" xfId="0" applyFont="1" applyFill="1" applyAlignment="1" applyProtection="1">
      <alignment/>
      <protection locked="0"/>
    </xf>
    <xf numFmtId="0" fontId="13" fillId="0" borderId="20" xfId="0" applyFont="1" applyFill="1" applyBorder="1" applyAlignment="1" applyProtection="1">
      <alignment/>
      <protection locked="0"/>
    </xf>
    <xf numFmtId="0" fontId="14" fillId="0" borderId="11" xfId="0" applyFont="1" applyFill="1" applyBorder="1" applyAlignment="1" applyProtection="1">
      <alignment horizontal="center" vertical="center"/>
      <protection locked="0"/>
    </xf>
    <xf numFmtId="0" fontId="14" fillId="0" borderId="62" xfId="0" applyFont="1" applyFill="1" applyBorder="1" applyAlignment="1" applyProtection="1">
      <alignment horizontal="center"/>
      <protection locked="0"/>
    </xf>
    <xf numFmtId="0" fontId="4" fillId="0" borderId="0" xfId="0" applyFont="1" applyFill="1" applyAlignment="1" applyProtection="1">
      <alignment horizontal="left"/>
      <protection locked="0"/>
    </xf>
    <xf numFmtId="0" fontId="4" fillId="0" borderId="0" xfId="0" applyFont="1" applyFill="1" applyBorder="1" applyAlignment="1" applyProtection="1">
      <alignment horizontal="left"/>
      <protection locked="0"/>
    </xf>
    <xf numFmtId="0" fontId="4" fillId="0" borderId="0" xfId="0" applyFont="1" applyFill="1" applyBorder="1" applyAlignment="1" applyProtection="1">
      <alignment horizontal="left"/>
      <protection locked="0"/>
    </xf>
    <xf numFmtId="0" fontId="4" fillId="0" borderId="20" xfId="0" applyFont="1" applyFill="1" applyBorder="1" applyAlignment="1" applyProtection="1">
      <alignment horizontal="left"/>
      <protection locked="0"/>
    </xf>
    <xf numFmtId="0" fontId="14" fillId="0" borderId="12" xfId="0" applyFont="1" applyFill="1" applyBorder="1" applyAlignment="1" applyProtection="1">
      <alignment horizontal="center" vertical="center"/>
      <protection locked="0"/>
    </xf>
    <xf numFmtId="0" fontId="13" fillId="0" borderId="36" xfId="0" applyFont="1" applyFill="1" applyBorder="1" applyAlignment="1" applyProtection="1">
      <alignment horizontal="center" vertical="center"/>
      <protection locked="0"/>
    </xf>
    <xf numFmtId="0" fontId="14" fillId="0" borderId="46" xfId="0" applyFont="1" applyFill="1" applyBorder="1" applyAlignment="1" applyProtection="1">
      <alignment horizontal="center" vertical="center"/>
      <protection locked="0"/>
    </xf>
    <xf numFmtId="0" fontId="14" fillId="0" borderId="39" xfId="0" applyFont="1" applyFill="1" applyBorder="1" applyAlignment="1" applyProtection="1">
      <alignment horizontal="center" vertical="center"/>
      <protection locked="0"/>
    </xf>
    <xf numFmtId="0" fontId="50" fillId="0" borderId="22" xfId="0" applyFont="1" applyFill="1" applyBorder="1" applyAlignment="1" applyProtection="1">
      <alignment horizontal="center" vertical="center"/>
      <protection locked="0"/>
    </xf>
    <xf numFmtId="0" fontId="50" fillId="0" borderId="52" xfId="0" applyFont="1" applyFill="1" applyBorder="1" applyAlignment="1" applyProtection="1">
      <alignment horizontal="center" vertical="center"/>
      <protection locked="0"/>
    </xf>
    <xf numFmtId="0" fontId="50" fillId="0" borderId="28" xfId="0" applyFont="1" applyFill="1" applyBorder="1" applyAlignment="1" applyProtection="1">
      <alignment horizontal="center" vertical="center"/>
      <protection locked="0"/>
    </xf>
    <xf numFmtId="49" fontId="3" fillId="4" borderId="11" xfId="0" applyNumberFormat="1" applyFont="1" applyFill="1" applyBorder="1" applyAlignment="1" applyProtection="1">
      <alignment horizontal="left" vertical="center"/>
      <protection locked="0"/>
    </xf>
    <xf numFmtId="0" fontId="13" fillId="4" borderId="24" xfId="0" applyFont="1" applyFill="1" applyBorder="1" applyAlignment="1" applyProtection="1">
      <alignment horizontal="center" vertical="center"/>
      <protection locked="0"/>
    </xf>
    <xf numFmtId="192" fontId="13" fillId="4" borderId="39" xfId="0" applyNumberFormat="1" applyFont="1" applyFill="1" applyBorder="1" applyAlignment="1" applyProtection="1">
      <alignment horizontal="right" vertical="center"/>
      <protection locked="0"/>
    </xf>
    <xf numFmtId="0" fontId="4" fillId="4" borderId="0" xfId="0" applyFont="1" applyFill="1" applyAlignment="1" applyProtection="1">
      <alignment vertical="center"/>
      <protection locked="0"/>
    </xf>
    <xf numFmtId="0" fontId="4" fillId="4" borderId="21" xfId="0" applyFont="1" applyFill="1" applyBorder="1" applyAlignment="1" applyProtection="1">
      <alignment vertical="center"/>
      <protection locked="0"/>
    </xf>
    <xf numFmtId="0" fontId="4" fillId="4" borderId="20" xfId="0" applyFont="1" applyFill="1" applyBorder="1" applyAlignment="1" applyProtection="1">
      <alignment vertical="center"/>
      <protection locked="0"/>
    </xf>
    <xf numFmtId="0" fontId="0" fillId="4" borderId="0" xfId="0" applyFill="1" applyAlignment="1" applyProtection="1">
      <alignment/>
      <protection locked="0"/>
    </xf>
    <xf numFmtId="1" fontId="3" fillId="0" borderId="26" xfId="0" applyNumberFormat="1" applyFont="1" applyFill="1" applyBorder="1" applyAlignment="1" applyProtection="1">
      <alignment vertical="center"/>
      <protection/>
    </xf>
    <xf numFmtId="1" fontId="3" fillId="0" borderId="43" xfId="0" applyNumberFormat="1" applyFont="1" applyFill="1" applyBorder="1" applyAlignment="1" applyProtection="1">
      <alignment vertical="center"/>
      <protection/>
    </xf>
    <xf numFmtId="0" fontId="3" fillId="4" borderId="0" xfId="0" applyFont="1" applyFill="1" applyBorder="1" applyAlignment="1" applyProtection="1">
      <alignment vertical="center"/>
      <protection/>
    </xf>
    <xf numFmtId="49" fontId="3" fillId="0" borderId="11" xfId="0" applyNumberFormat="1" applyFont="1" applyFill="1" applyBorder="1" applyAlignment="1" applyProtection="1">
      <alignment horizontal="left" vertical="center"/>
      <protection locked="0"/>
    </xf>
    <xf numFmtId="0" fontId="13" fillId="0" borderId="39" xfId="0" applyFont="1" applyFill="1" applyBorder="1" applyAlignment="1" applyProtection="1">
      <alignment horizontal="center" vertical="center"/>
      <protection locked="0"/>
    </xf>
    <xf numFmtId="192" fontId="51" fillId="0" borderId="46" xfId="0" applyNumberFormat="1" applyFont="1" applyFill="1" applyBorder="1" applyAlignment="1" applyProtection="1">
      <alignment horizontal="right" vertical="center"/>
      <protection locked="0"/>
    </xf>
    <xf numFmtId="192" fontId="51" fillId="0" borderId="26" xfId="0" applyNumberFormat="1" applyFont="1" applyFill="1" applyBorder="1" applyAlignment="1" applyProtection="1">
      <alignment horizontal="right" vertical="center"/>
      <protection locked="0"/>
    </xf>
    <xf numFmtId="192" fontId="51" fillId="0" borderId="39" xfId="0" applyNumberFormat="1" applyFont="1" applyFill="1" applyBorder="1" applyAlignment="1" applyProtection="1">
      <alignment horizontal="right" vertical="center"/>
      <protection locked="0"/>
    </xf>
    <xf numFmtId="0" fontId="4" fillId="0" borderId="0" xfId="0" applyFont="1" applyFill="1" applyAlignment="1" applyProtection="1">
      <alignment horizontal="center" vertical="center"/>
      <protection locked="0"/>
    </xf>
    <xf numFmtId="0" fontId="4" fillId="0" borderId="0" xfId="0" applyFont="1" applyFill="1" applyBorder="1" applyAlignment="1" applyProtection="1">
      <alignment horizontal="center" vertical="center"/>
      <protection locked="0"/>
    </xf>
    <xf numFmtId="0" fontId="4" fillId="0" borderId="0" xfId="0" applyFont="1" applyFill="1" applyBorder="1" applyAlignment="1" applyProtection="1">
      <alignment horizontal="center" vertical="center"/>
      <protection locked="0"/>
    </xf>
    <xf numFmtId="0" fontId="4" fillId="0" borderId="0" xfId="0" applyFont="1" applyFill="1" applyAlignment="1" applyProtection="1">
      <alignment horizontal="center" vertical="center"/>
      <protection locked="0"/>
    </xf>
    <xf numFmtId="0" fontId="4" fillId="0" borderId="20" xfId="0" applyFont="1" applyFill="1" applyBorder="1" applyAlignment="1" applyProtection="1">
      <alignment vertical="center"/>
      <protection locked="0"/>
    </xf>
    <xf numFmtId="0" fontId="0" fillId="0" borderId="0" xfId="0" applyFill="1" applyAlignment="1" applyProtection="1">
      <alignment/>
      <protection locked="0"/>
    </xf>
    <xf numFmtId="0" fontId="14" fillId="4" borderId="10" xfId="0" applyFont="1" applyFill="1" applyBorder="1" applyAlignment="1" applyProtection="1">
      <alignment horizontal="left" vertical="center" indent="1"/>
      <protection locked="0"/>
    </xf>
    <xf numFmtId="0" fontId="13" fillId="4" borderId="62" xfId="0" applyFont="1" applyFill="1" applyBorder="1" applyAlignment="1" applyProtection="1">
      <alignment horizontal="center" vertical="center"/>
      <protection locked="0"/>
    </xf>
    <xf numFmtId="192" fontId="13" fillId="4" borderId="36" xfId="0" applyNumberFormat="1" applyFont="1" applyFill="1" applyBorder="1" applyAlignment="1" applyProtection="1">
      <alignment horizontal="right" vertical="center"/>
      <protection locked="0"/>
    </xf>
    <xf numFmtId="0" fontId="4" fillId="4" borderId="0" xfId="0" applyFont="1" applyFill="1" applyAlignment="1" applyProtection="1">
      <alignment horizontal="center" vertical="center"/>
      <protection locked="0"/>
    </xf>
    <xf numFmtId="0" fontId="4" fillId="4" borderId="0" xfId="0" applyFont="1" applyFill="1" applyBorder="1" applyAlignment="1" applyProtection="1">
      <alignment horizontal="center" vertical="center"/>
      <protection locked="0"/>
    </xf>
    <xf numFmtId="0" fontId="3" fillId="4" borderId="0" xfId="0" applyFont="1" applyFill="1" applyBorder="1" applyAlignment="1" applyProtection="1">
      <alignment horizontal="center" vertical="center"/>
      <protection locked="0"/>
    </xf>
    <xf numFmtId="0" fontId="3" fillId="4" borderId="25" xfId="0" applyFont="1" applyFill="1" applyBorder="1" applyAlignment="1" applyProtection="1">
      <alignment horizontal="center" vertical="center"/>
      <protection locked="0"/>
    </xf>
    <xf numFmtId="0" fontId="4" fillId="4" borderId="0" xfId="0" applyFont="1" applyFill="1" applyBorder="1" applyAlignment="1" applyProtection="1">
      <alignment horizontal="center" vertical="center"/>
      <protection locked="0"/>
    </xf>
    <xf numFmtId="0" fontId="4" fillId="4" borderId="0" xfId="0" applyFont="1" applyFill="1" applyAlignment="1" applyProtection="1">
      <alignment horizontal="center" vertical="center"/>
      <protection locked="0"/>
    </xf>
    <xf numFmtId="1" fontId="3" fillId="0" borderId="18" xfId="0" applyNumberFormat="1" applyFont="1" applyFill="1" applyBorder="1" applyAlignment="1" applyProtection="1">
      <alignment vertical="center"/>
      <protection/>
    </xf>
    <xf numFmtId="1" fontId="3" fillId="0" borderId="78" xfId="0" applyNumberFormat="1" applyFont="1" applyFill="1" applyBorder="1" applyAlignment="1" applyProtection="1">
      <alignment vertical="center"/>
      <protection/>
    </xf>
    <xf numFmtId="0" fontId="13" fillId="0" borderId="24" xfId="0" applyFont="1" applyFill="1" applyBorder="1" applyAlignment="1" applyProtection="1">
      <alignment horizontal="center" vertical="center"/>
      <protection locked="0"/>
    </xf>
    <xf numFmtId="49" fontId="3" fillId="0" borderId="12" xfId="0" applyNumberFormat="1" applyFont="1" applyFill="1" applyBorder="1" applyAlignment="1" applyProtection="1">
      <alignment horizontal="left" vertical="center"/>
      <protection locked="0"/>
    </xf>
    <xf numFmtId="49" fontId="3" fillId="0" borderId="81" xfId="0" applyNumberFormat="1" applyFont="1" applyFill="1" applyBorder="1" applyAlignment="1" applyProtection="1">
      <alignment horizontal="left" vertical="center"/>
      <protection locked="0"/>
    </xf>
    <xf numFmtId="0" fontId="14" fillId="0" borderId="26" xfId="0" applyFont="1" applyFill="1" applyBorder="1" applyAlignment="1" applyProtection="1">
      <alignment horizontal="left" vertical="center"/>
      <protection locked="0"/>
    </xf>
    <xf numFmtId="0" fontId="3" fillId="0" borderId="81" xfId="0" applyFont="1" applyFill="1" applyBorder="1" applyAlignment="1" applyProtection="1">
      <alignment horizontal="left" vertical="center"/>
      <protection/>
    </xf>
    <xf numFmtId="0" fontId="14" fillId="0" borderId="26" xfId="0" applyFont="1" applyFill="1" applyBorder="1" applyAlignment="1" applyProtection="1">
      <alignment horizontal="left" vertical="center"/>
      <protection/>
    </xf>
    <xf numFmtId="49" fontId="3" fillId="0" borderId="38" xfId="0" applyNumberFormat="1" applyFont="1" applyFill="1" applyBorder="1" applyAlignment="1" applyProtection="1">
      <alignment vertical="center"/>
      <protection/>
    </xf>
    <xf numFmtId="49" fontId="3" fillId="0" borderId="81" xfId="0" applyNumberFormat="1" applyFont="1" applyFill="1" applyBorder="1" applyAlignment="1" applyProtection="1">
      <alignment horizontal="left" vertical="center"/>
      <protection/>
    </xf>
    <xf numFmtId="49" fontId="3" fillId="0" borderId="56" xfId="0" applyNumberFormat="1" applyFont="1" applyFill="1" applyBorder="1" applyAlignment="1" applyProtection="1">
      <alignment horizontal="left" vertical="center"/>
      <protection locked="0"/>
    </xf>
    <xf numFmtId="0" fontId="3" fillId="0" borderId="56" xfId="0" applyFont="1" applyFill="1" applyBorder="1" applyAlignment="1" applyProtection="1">
      <alignment horizontal="left" vertical="center"/>
      <protection/>
    </xf>
    <xf numFmtId="49" fontId="3" fillId="4" borderId="55" xfId="0" applyNumberFormat="1" applyFont="1" applyFill="1" applyBorder="1" applyAlignment="1" applyProtection="1">
      <alignment horizontal="left" vertical="center"/>
      <protection locked="0"/>
    </xf>
    <xf numFmtId="0" fontId="3" fillId="0" borderId="55" xfId="0" applyFont="1" applyFill="1" applyBorder="1" applyAlignment="1" applyProtection="1">
      <alignment horizontal="left" vertical="center"/>
      <protection/>
    </xf>
    <xf numFmtId="0" fontId="14" fillId="0" borderId="23" xfId="0" applyFont="1" applyFill="1" applyBorder="1" applyAlignment="1" applyProtection="1">
      <alignment horizontal="left" vertical="center"/>
      <protection/>
    </xf>
    <xf numFmtId="49" fontId="3" fillId="0" borderId="55" xfId="0" applyNumberFormat="1" applyFont="1" applyFill="1" applyBorder="1" applyAlignment="1" applyProtection="1">
      <alignment horizontal="left" vertical="center"/>
      <protection/>
    </xf>
    <xf numFmtId="1" fontId="4" fillId="0" borderId="36" xfId="0" applyNumberFormat="1" applyFont="1" applyFill="1" applyBorder="1" applyAlignment="1" applyProtection="1">
      <alignment vertical="center"/>
      <protection/>
    </xf>
    <xf numFmtId="49" fontId="3" fillId="0" borderId="11" xfId="0" applyNumberFormat="1" applyFont="1" applyFill="1" applyBorder="1" applyAlignment="1" applyProtection="1">
      <alignment horizontal="left" vertical="center"/>
      <protection locked="0"/>
    </xf>
    <xf numFmtId="0" fontId="13" fillId="0" borderId="62" xfId="0" applyFont="1" applyFill="1" applyBorder="1" applyAlignment="1" applyProtection="1">
      <alignment horizontal="center" vertical="center"/>
      <protection locked="0"/>
    </xf>
    <xf numFmtId="0" fontId="3" fillId="0" borderId="25" xfId="0" applyFont="1" applyFill="1" applyBorder="1" applyAlignment="1" applyProtection="1">
      <alignment horizontal="center" vertical="center" wrapText="1"/>
      <protection locked="0"/>
    </xf>
    <xf numFmtId="0" fontId="14" fillId="0" borderId="18" xfId="0" applyFont="1" applyFill="1" applyBorder="1" applyAlignment="1" applyProtection="1" quotePrefix="1">
      <alignment horizontal="left" vertical="center" indent="2"/>
      <protection locked="0"/>
    </xf>
    <xf numFmtId="49" fontId="3" fillId="0" borderId="25" xfId="0" applyNumberFormat="1" applyFont="1" applyFill="1" applyBorder="1" applyAlignment="1" applyProtection="1">
      <alignment horizontal="center" vertical="center"/>
      <protection locked="0"/>
    </xf>
    <xf numFmtId="0" fontId="14" fillId="0" borderId="19" xfId="0" applyFont="1" applyFill="1" applyBorder="1" applyAlignment="1" applyProtection="1" quotePrefix="1">
      <alignment horizontal="left" vertical="center" indent="2"/>
      <protection/>
    </xf>
    <xf numFmtId="49" fontId="3" fillId="4" borderId="25" xfId="0" applyNumberFormat="1" applyFont="1" applyFill="1" applyBorder="1" applyAlignment="1" applyProtection="1">
      <alignment horizontal="center" vertical="center"/>
      <protection locked="0"/>
    </xf>
    <xf numFmtId="3" fontId="3" fillId="4" borderId="0" xfId="0" applyNumberFormat="1" applyFont="1" applyFill="1" applyBorder="1" applyAlignment="1" applyProtection="1">
      <alignment vertical="center"/>
      <protection/>
    </xf>
    <xf numFmtId="49" fontId="3" fillId="4" borderId="13" xfId="0" applyNumberFormat="1" applyFont="1" applyFill="1" applyBorder="1" applyAlignment="1" applyProtection="1">
      <alignment horizontal="left" vertical="center"/>
      <protection locked="0"/>
    </xf>
    <xf numFmtId="0" fontId="13" fillId="4" borderId="36" xfId="0" applyFont="1" applyFill="1" applyBorder="1" applyAlignment="1" applyProtection="1">
      <alignment horizontal="center" vertical="center"/>
      <protection locked="0"/>
    </xf>
    <xf numFmtId="49" fontId="3" fillId="0" borderId="13" xfId="0" applyNumberFormat="1" applyFont="1" applyFill="1" applyBorder="1" applyAlignment="1" applyProtection="1">
      <alignment horizontal="left" vertical="center"/>
      <protection locked="0"/>
    </xf>
    <xf numFmtId="0" fontId="13" fillId="0" borderId="43" xfId="0" applyFont="1" applyFill="1" applyBorder="1" applyAlignment="1" applyProtection="1">
      <alignment horizontal="center" vertical="center"/>
      <protection locked="0"/>
    </xf>
    <xf numFmtId="0" fontId="13" fillId="4" borderId="78" xfId="0" applyFont="1" applyFill="1" applyBorder="1" applyAlignment="1" applyProtection="1">
      <alignment horizontal="center" vertical="center"/>
      <protection locked="0"/>
    </xf>
    <xf numFmtId="0" fontId="3" fillId="0" borderId="79" xfId="0" applyFont="1" applyFill="1" applyBorder="1" applyAlignment="1" applyProtection="1">
      <alignment horizontal="left" vertical="center"/>
      <protection/>
    </xf>
    <xf numFmtId="49" fontId="3" fillId="0" borderId="12" xfId="0" applyNumberFormat="1" applyFont="1" applyFill="1" applyBorder="1" applyAlignment="1" applyProtection="1">
      <alignment horizontal="left" vertical="center"/>
      <protection locked="0"/>
    </xf>
    <xf numFmtId="3" fontId="3" fillId="0" borderId="41" xfId="0" applyNumberFormat="1" applyFont="1" applyFill="1" applyBorder="1" applyAlignment="1" applyProtection="1">
      <alignment horizontal="right" vertical="center" wrapText="1"/>
      <protection/>
    </xf>
    <xf numFmtId="0" fontId="13" fillId="4" borderId="39" xfId="0" applyFont="1" applyFill="1" applyBorder="1" applyAlignment="1" applyProtection="1">
      <alignment horizontal="center" vertical="center"/>
      <protection locked="0"/>
    </xf>
    <xf numFmtId="0" fontId="14" fillId="0" borderId="50" xfId="0" applyFont="1" applyFill="1" applyBorder="1" applyAlignment="1" applyProtection="1">
      <alignment horizontal="left" vertical="center"/>
      <protection/>
    </xf>
    <xf numFmtId="49" fontId="3" fillId="0" borderId="17" xfId="0" applyNumberFormat="1" applyFont="1" applyFill="1" applyBorder="1" applyAlignment="1" applyProtection="1">
      <alignment horizontal="left" vertical="center"/>
      <protection locked="0"/>
    </xf>
    <xf numFmtId="0" fontId="13" fillId="0" borderId="66" xfId="0" applyFont="1" applyFill="1" applyBorder="1" applyAlignment="1" applyProtection="1">
      <alignment horizontal="center" vertical="center"/>
      <protection locked="0"/>
    </xf>
    <xf numFmtId="192" fontId="51" fillId="0" borderId="19" xfId="0" applyNumberFormat="1" applyFont="1" applyFill="1" applyBorder="1" applyAlignment="1" applyProtection="1">
      <alignment horizontal="right" vertical="center"/>
      <protection locked="0"/>
    </xf>
    <xf numFmtId="192" fontId="51" fillId="0" borderId="66" xfId="0" applyNumberFormat="1" applyFont="1" applyFill="1" applyBorder="1" applyAlignment="1" applyProtection="1">
      <alignment horizontal="right" vertical="center"/>
      <protection locked="0"/>
    </xf>
    <xf numFmtId="0" fontId="3" fillId="0" borderId="0" xfId="0" applyFont="1" applyAlignment="1" applyProtection="1">
      <alignment/>
      <protection locked="0"/>
    </xf>
    <xf numFmtId="0" fontId="8" fillId="0" borderId="0" xfId="0" applyFont="1" applyFill="1" applyBorder="1" applyAlignment="1" applyProtection="1">
      <alignment horizontal="right" vertical="center"/>
      <protection locked="0"/>
    </xf>
    <xf numFmtId="0" fontId="14" fillId="20" borderId="79" xfId="0" applyFont="1" applyFill="1" applyBorder="1" applyAlignment="1" applyProtection="1">
      <alignment vertical="center"/>
      <protection locked="0"/>
    </xf>
    <xf numFmtId="0" fontId="14" fillId="20" borderId="16" xfId="0" applyFont="1" applyFill="1" applyBorder="1" applyAlignment="1" applyProtection="1">
      <alignment vertical="center"/>
      <protection locked="0"/>
    </xf>
    <xf numFmtId="0" fontId="14" fillId="20" borderId="45" xfId="0" applyFont="1" applyFill="1" applyBorder="1" applyAlignment="1" applyProtection="1">
      <alignment vertical="center"/>
      <protection locked="0"/>
    </xf>
    <xf numFmtId="0" fontId="3" fillId="0" borderId="25" xfId="0" applyFont="1" applyBorder="1" applyAlignment="1" applyProtection="1">
      <alignment vertical="center"/>
      <protection locked="0"/>
    </xf>
    <xf numFmtId="0" fontId="14" fillId="4" borderId="13" xfId="0" applyFont="1" applyFill="1" applyBorder="1" applyAlignment="1" applyProtection="1">
      <alignment horizontal="left" vertical="center"/>
      <protection locked="0"/>
    </xf>
    <xf numFmtId="0" fontId="14" fillId="4" borderId="11" xfId="0" applyFont="1" applyFill="1" applyBorder="1" applyAlignment="1" applyProtection="1">
      <alignment horizontal="left" vertical="center"/>
      <protection locked="0"/>
    </xf>
    <xf numFmtId="0" fontId="4" fillId="4" borderId="25" xfId="0" applyFont="1" applyFill="1" applyBorder="1" applyAlignment="1" applyProtection="1">
      <alignment vertical="center"/>
      <protection/>
    </xf>
    <xf numFmtId="1" fontId="4" fillId="0" borderId="62" xfId="0" applyNumberFormat="1" applyFont="1" applyFill="1" applyBorder="1" applyAlignment="1" applyProtection="1">
      <alignment horizontal="right" vertical="center"/>
      <protection/>
    </xf>
    <xf numFmtId="192" fontId="51" fillId="0" borderId="28" xfId="0" applyNumberFormat="1" applyFont="1" applyFill="1" applyBorder="1" applyAlignment="1" applyProtection="1">
      <alignment vertical="center"/>
      <protection locked="0"/>
    </xf>
    <xf numFmtId="192" fontId="51" fillId="0" borderId="36" xfId="0" applyNumberFormat="1" applyFont="1" applyFill="1" applyBorder="1" applyAlignment="1" applyProtection="1">
      <alignment vertical="center"/>
      <protection locked="0"/>
    </xf>
    <xf numFmtId="0" fontId="14" fillId="0" borderId="20" xfId="0" applyFont="1" applyFill="1" applyBorder="1" applyAlignment="1" applyProtection="1">
      <alignment horizontal="left" vertical="center"/>
      <protection/>
    </xf>
    <xf numFmtId="1" fontId="4" fillId="0" borderId="10" xfId="0" applyNumberFormat="1" applyFont="1" applyFill="1" applyBorder="1" applyAlignment="1" applyProtection="1">
      <alignment horizontal="center" vertical="center"/>
      <protection/>
    </xf>
    <xf numFmtId="192" fontId="51" fillId="0" borderId="20" xfId="0" applyNumberFormat="1" applyFont="1" applyFill="1" applyBorder="1" applyAlignment="1" applyProtection="1">
      <alignment vertical="center"/>
      <protection locked="0"/>
    </xf>
    <xf numFmtId="192" fontId="51" fillId="0" borderId="39" xfId="0" applyNumberFormat="1" applyFont="1" applyFill="1" applyBorder="1" applyAlignment="1" applyProtection="1">
      <alignment vertical="center"/>
      <protection locked="0"/>
    </xf>
    <xf numFmtId="192" fontId="51" fillId="0" borderId="41" xfId="0" applyNumberFormat="1" applyFont="1" applyFill="1" applyBorder="1" applyAlignment="1" applyProtection="1">
      <alignment vertical="center"/>
      <protection locked="0"/>
    </xf>
    <xf numFmtId="0" fontId="4" fillId="20" borderId="25" xfId="0" applyFont="1" applyFill="1" applyBorder="1" applyAlignment="1" applyProtection="1">
      <alignment vertical="center"/>
      <protection locked="0"/>
    </xf>
    <xf numFmtId="0" fontId="4" fillId="20" borderId="0" xfId="0" applyFont="1" applyFill="1" applyAlignment="1" applyProtection="1">
      <alignment vertical="center"/>
      <protection locked="0"/>
    </xf>
    <xf numFmtId="192" fontId="51" fillId="0" borderId="58" xfId="0" applyNumberFormat="1" applyFont="1" applyFill="1" applyBorder="1" applyAlignment="1" applyProtection="1">
      <alignment vertical="center"/>
      <protection locked="0"/>
    </xf>
    <xf numFmtId="192" fontId="51" fillId="0" borderId="59" xfId="0" applyNumberFormat="1" applyFont="1" applyFill="1" applyBorder="1" applyAlignment="1" applyProtection="1">
      <alignment vertical="center"/>
      <protection locked="0"/>
    </xf>
    <xf numFmtId="1" fontId="4" fillId="0" borderId="65" xfId="0" applyNumberFormat="1" applyFont="1" applyFill="1" applyBorder="1" applyAlignment="1" applyProtection="1">
      <alignment vertical="center"/>
      <protection/>
    </xf>
    <xf numFmtId="0" fontId="6" fillId="0" borderId="15" xfId="63" applyFont="1" applyFill="1" applyBorder="1" applyAlignment="1" applyProtection="1">
      <alignment horizontal="center" vertical="center"/>
      <protection/>
    </xf>
    <xf numFmtId="0" fontId="6" fillId="0" borderId="32" xfId="63" applyFont="1" applyFill="1" applyBorder="1" applyAlignment="1" applyProtection="1">
      <alignment horizontal="center" vertical="center"/>
      <protection/>
    </xf>
    <xf numFmtId="0" fontId="6" fillId="0" borderId="57" xfId="63" applyFont="1" applyFill="1" applyBorder="1" applyAlignment="1" applyProtection="1">
      <alignment horizontal="center" vertical="center"/>
      <protection/>
    </xf>
    <xf numFmtId="0" fontId="6" fillId="0" borderId="13" xfId="63" applyFont="1" applyFill="1" applyBorder="1" applyAlignment="1" applyProtection="1">
      <alignment horizontal="center" vertical="center"/>
      <protection/>
    </xf>
    <xf numFmtId="0" fontId="2" fillId="0" borderId="22" xfId="0" applyFont="1" applyFill="1" applyBorder="1" applyAlignment="1" applyProtection="1">
      <alignment horizontal="center" vertical="center"/>
      <protection locked="0"/>
    </xf>
    <xf numFmtId="0" fontId="0" fillId="0" borderId="0" xfId="0" applyBorder="1" applyAlignment="1" applyProtection="1">
      <alignment/>
      <protection/>
    </xf>
    <xf numFmtId="0" fontId="4" fillId="20" borderId="0" xfId="0" applyFont="1" applyFill="1" applyAlignment="1" applyProtection="1">
      <alignment vertical="center"/>
      <protection locked="0"/>
    </xf>
    <xf numFmtId="0" fontId="4" fillId="4" borderId="40" xfId="0" applyFont="1" applyFill="1" applyBorder="1" applyAlignment="1" applyProtection="1">
      <alignment vertical="center"/>
      <protection locked="0"/>
    </xf>
    <xf numFmtId="0" fontId="0" fillId="20" borderId="0" xfId="0" applyFill="1" applyAlignment="1" applyProtection="1">
      <alignment/>
      <protection locked="0"/>
    </xf>
    <xf numFmtId="0" fontId="6" fillId="0" borderId="55" xfId="58" applyFont="1" applyFill="1" applyBorder="1" applyAlignment="1" applyProtection="1">
      <alignment vertical="center"/>
      <protection/>
    </xf>
    <xf numFmtId="0" fontId="6" fillId="0" borderId="40" xfId="58" applyFont="1" applyFill="1" applyBorder="1" applyAlignment="1" applyProtection="1">
      <alignment vertical="center"/>
      <protection/>
    </xf>
    <xf numFmtId="0" fontId="3" fillId="20" borderId="0" xfId="0" applyFont="1" applyFill="1" applyBorder="1" applyAlignment="1" applyProtection="1">
      <alignment horizontal="center" vertical="center"/>
      <protection locked="0"/>
    </xf>
    <xf numFmtId="0" fontId="3" fillId="20" borderId="25" xfId="0" applyFont="1" applyFill="1" applyBorder="1" applyAlignment="1" applyProtection="1">
      <alignment horizontal="center" vertical="center"/>
      <protection locked="0"/>
    </xf>
    <xf numFmtId="0" fontId="4" fillId="20" borderId="0" xfId="0" applyFont="1" applyFill="1" applyBorder="1" applyAlignment="1" applyProtection="1">
      <alignment horizontal="center" vertical="center"/>
      <protection locked="0"/>
    </xf>
    <xf numFmtId="0" fontId="4" fillId="20" borderId="0" xfId="0" applyFont="1" applyFill="1" applyAlignment="1" applyProtection="1">
      <alignment horizontal="center" vertical="center"/>
      <protection locked="0"/>
    </xf>
    <xf numFmtId="0" fontId="6" fillId="0" borderId="11" xfId="58" applyFont="1" applyFill="1" applyBorder="1" applyAlignment="1" applyProtection="1">
      <alignment vertical="center"/>
      <protection/>
    </xf>
    <xf numFmtId="0" fontId="6" fillId="0" borderId="12" xfId="58" applyFont="1" applyFill="1" applyBorder="1" applyAlignment="1" applyProtection="1">
      <alignment vertical="center"/>
      <protection/>
    </xf>
    <xf numFmtId="0" fontId="6" fillId="0" borderId="38" xfId="58" applyFont="1" applyFill="1" applyBorder="1" applyAlignment="1" applyProtection="1">
      <alignment vertical="center"/>
      <protection/>
    </xf>
    <xf numFmtId="0" fontId="3" fillId="20" borderId="25" xfId="0" applyFont="1" applyFill="1" applyBorder="1" applyAlignment="1" applyProtection="1">
      <alignment horizontal="center" vertical="center" wrapText="1"/>
      <protection locked="0"/>
    </xf>
    <xf numFmtId="0" fontId="6" fillId="0" borderId="12" xfId="58" applyFont="1" applyFill="1" applyBorder="1" applyAlignment="1" applyProtection="1">
      <alignment horizontal="left" vertical="center"/>
      <protection/>
    </xf>
    <xf numFmtId="0" fontId="6" fillId="0" borderId="23" xfId="58" applyFont="1" applyFill="1" applyBorder="1" applyAlignment="1" applyProtection="1">
      <alignment horizontal="left" vertical="center"/>
      <protection/>
    </xf>
    <xf numFmtId="0" fontId="6" fillId="0" borderId="20" xfId="58" applyFont="1" applyFill="1" applyBorder="1" applyAlignment="1" applyProtection="1">
      <alignment vertical="center"/>
      <protection/>
    </xf>
    <xf numFmtId="49" fontId="3" fillId="20" borderId="25" xfId="0" applyNumberFormat="1" applyFont="1" applyFill="1" applyBorder="1" applyAlignment="1" applyProtection="1">
      <alignment horizontal="center" vertical="center"/>
      <protection locked="0"/>
    </xf>
    <xf numFmtId="0" fontId="6" fillId="0" borderId="38" xfId="58" applyFont="1" applyFill="1" applyBorder="1" applyAlignment="1" applyProtection="1">
      <alignment horizontal="left" vertical="center"/>
      <protection/>
    </xf>
    <xf numFmtId="0" fontId="6" fillId="0" borderId="55" xfId="58" applyFont="1" applyFill="1" applyBorder="1" applyAlignment="1" applyProtection="1">
      <alignment horizontal="left" vertical="center"/>
      <protection/>
    </xf>
    <xf numFmtId="0" fontId="6" fillId="0" borderId="30" xfId="63" applyFont="1" applyFill="1" applyBorder="1" applyAlignment="1" applyProtection="1">
      <alignment horizontal="left" vertical="center"/>
      <protection locked="0"/>
    </xf>
    <xf numFmtId="0" fontId="6" fillId="0" borderId="83" xfId="58" applyFont="1" applyFill="1" applyBorder="1" applyAlignment="1" applyProtection="1">
      <alignment horizontal="left" vertical="center"/>
      <protection/>
    </xf>
    <xf numFmtId="0" fontId="14" fillId="0" borderId="10" xfId="0" applyFont="1" applyFill="1" applyBorder="1" applyAlignment="1" applyProtection="1">
      <alignment horizontal="left" vertical="center"/>
      <protection/>
    </xf>
    <xf numFmtId="1" fontId="3" fillId="0" borderId="26" xfId="0" applyNumberFormat="1" applyFont="1" applyFill="1" applyBorder="1" applyAlignment="1" applyProtection="1">
      <alignment vertical="center"/>
      <protection/>
    </xf>
    <xf numFmtId="1" fontId="3" fillId="0" borderId="43" xfId="0" applyNumberFormat="1" applyFont="1" applyFill="1" applyBorder="1" applyAlignment="1" applyProtection="1">
      <alignment vertical="center"/>
      <protection/>
    </xf>
    <xf numFmtId="1" fontId="13" fillId="0" borderId="52" xfId="0" applyNumberFormat="1" applyFont="1" applyFill="1" applyBorder="1" applyAlignment="1" applyProtection="1">
      <alignment horizontal="right" vertical="center"/>
      <protection/>
    </xf>
    <xf numFmtId="0" fontId="4" fillId="4" borderId="0" xfId="0" applyFont="1" applyFill="1" applyAlignment="1" applyProtection="1">
      <alignment/>
      <protection/>
    </xf>
    <xf numFmtId="192" fontId="51" fillId="0" borderId="84" xfId="0" applyNumberFormat="1" applyFont="1" applyFill="1" applyBorder="1" applyAlignment="1" applyProtection="1">
      <alignment horizontal="right" vertical="center"/>
      <protection locked="0"/>
    </xf>
    <xf numFmtId="1" fontId="4" fillId="0" borderId="10" xfId="0" applyNumberFormat="1" applyFont="1" applyFill="1" applyBorder="1" applyAlignment="1" applyProtection="1">
      <alignment vertical="center"/>
      <protection/>
    </xf>
    <xf numFmtId="1" fontId="4" fillId="0" borderId="48" xfId="0" applyNumberFormat="1" applyFont="1" applyFill="1" applyBorder="1" applyAlignment="1" applyProtection="1">
      <alignment vertical="center"/>
      <protection/>
    </xf>
    <xf numFmtId="0" fontId="14" fillId="4" borderId="10" xfId="0" applyFont="1" applyFill="1" applyBorder="1" applyAlignment="1" applyProtection="1">
      <alignment horizontal="left" vertical="center" indent="1"/>
      <protection locked="0"/>
    </xf>
    <xf numFmtId="1" fontId="3" fillId="0" borderId="18" xfId="0" applyNumberFormat="1" applyFont="1" applyFill="1" applyBorder="1" applyAlignment="1" applyProtection="1">
      <alignment vertical="center"/>
      <protection/>
    </xf>
    <xf numFmtId="1" fontId="3" fillId="0" borderId="78" xfId="0" applyNumberFormat="1" applyFont="1" applyFill="1" applyBorder="1" applyAlignment="1" applyProtection="1">
      <alignment vertical="center"/>
      <protection/>
    </xf>
    <xf numFmtId="192" fontId="51" fillId="0" borderId="41" xfId="0" applyNumberFormat="1" applyFont="1" applyFill="1" applyBorder="1" applyAlignment="1" applyProtection="1">
      <alignment horizontal="right" vertical="center"/>
      <protection locked="0"/>
    </xf>
    <xf numFmtId="192" fontId="51" fillId="0" borderId="67" xfId="0" applyNumberFormat="1" applyFont="1" applyFill="1" applyBorder="1" applyAlignment="1" applyProtection="1">
      <alignment horizontal="right" vertical="center"/>
      <protection locked="0"/>
    </xf>
    <xf numFmtId="49" fontId="3" fillId="0" borderId="85" xfId="0" applyNumberFormat="1" applyFont="1" applyFill="1" applyBorder="1" applyAlignment="1" applyProtection="1">
      <alignment horizontal="left" vertical="center"/>
      <protection locked="0"/>
    </xf>
    <xf numFmtId="0" fontId="14" fillId="0" borderId="26" xfId="0" applyFont="1" applyFill="1" applyBorder="1" applyAlignment="1" applyProtection="1">
      <alignment horizontal="left" vertical="center"/>
      <protection locked="0"/>
    </xf>
    <xf numFmtId="49" fontId="3" fillId="0" borderId="86" xfId="0" applyNumberFormat="1" applyFont="1" applyFill="1" applyBorder="1" applyAlignment="1" applyProtection="1">
      <alignment horizontal="left" vertical="center"/>
      <protection locked="0"/>
    </xf>
    <xf numFmtId="1" fontId="4" fillId="0" borderId="18" xfId="0" applyNumberFormat="1" applyFont="1" applyFill="1" applyBorder="1" applyAlignment="1" applyProtection="1">
      <alignment vertical="center"/>
      <protection/>
    </xf>
    <xf numFmtId="1" fontId="4" fillId="0" borderId="78" xfId="0" applyNumberFormat="1" applyFont="1" applyFill="1" applyBorder="1" applyAlignment="1" applyProtection="1">
      <alignment vertical="center"/>
      <protection/>
    </xf>
    <xf numFmtId="192" fontId="51" fillId="0" borderId="50" xfId="0" applyNumberFormat="1" applyFont="1" applyFill="1" applyBorder="1" applyAlignment="1" applyProtection="1">
      <alignment horizontal="right" vertical="center"/>
      <protection locked="0"/>
    </xf>
    <xf numFmtId="192" fontId="51" fillId="0" borderId="58" xfId="0" applyNumberFormat="1" applyFont="1" applyFill="1" applyBorder="1" applyAlignment="1" applyProtection="1">
      <alignment horizontal="right" vertical="center"/>
      <protection locked="0"/>
    </xf>
    <xf numFmtId="192" fontId="51" fillId="0" borderId="87" xfId="0" applyNumberFormat="1" applyFont="1" applyFill="1" applyBorder="1" applyAlignment="1" applyProtection="1">
      <alignment horizontal="right" vertical="center"/>
      <protection locked="0"/>
    </xf>
    <xf numFmtId="192" fontId="51" fillId="0" borderId="18" xfId="0" applyNumberFormat="1" applyFont="1" applyFill="1" applyBorder="1" applyAlignment="1" applyProtection="1">
      <alignment horizontal="right" vertical="center"/>
      <protection locked="0"/>
    </xf>
    <xf numFmtId="192" fontId="51" fillId="0" borderId="88" xfId="0" applyNumberFormat="1" applyFont="1" applyFill="1" applyBorder="1" applyAlignment="1" applyProtection="1">
      <alignment horizontal="right" vertical="center"/>
      <protection locked="0"/>
    </xf>
    <xf numFmtId="0" fontId="14" fillId="0" borderId="19" xfId="0" applyFont="1" applyFill="1" applyBorder="1" applyAlignment="1" applyProtection="1" quotePrefix="1">
      <alignment horizontal="left" vertical="center" indent="2"/>
      <protection locked="0"/>
    </xf>
    <xf numFmtId="0" fontId="14" fillId="0" borderId="19" xfId="0" applyFont="1" applyFill="1" applyBorder="1" applyAlignment="1" applyProtection="1" quotePrefix="1">
      <alignment horizontal="left" vertical="center" indent="2"/>
      <protection/>
    </xf>
    <xf numFmtId="192" fontId="51" fillId="0" borderId="27" xfId="0" applyNumberFormat="1" applyFont="1" applyFill="1" applyBorder="1" applyAlignment="1" applyProtection="1">
      <alignment horizontal="right" vertical="center"/>
      <protection locked="0"/>
    </xf>
    <xf numFmtId="192" fontId="51" fillId="0" borderId="89" xfId="0" applyNumberFormat="1" applyFont="1" applyFill="1" applyBorder="1" applyAlignment="1" applyProtection="1">
      <alignment horizontal="right" vertical="center"/>
      <protection locked="0"/>
    </xf>
    <xf numFmtId="0" fontId="13" fillId="4" borderId="52" xfId="0" applyFont="1" applyFill="1" applyBorder="1" applyAlignment="1" applyProtection="1">
      <alignment horizontal="center" vertical="center"/>
      <protection locked="0"/>
    </xf>
    <xf numFmtId="0" fontId="14" fillId="0" borderId="50" xfId="0" applyFont="1" applyFill="1" applyBorder="1" applyAlignment="1" applyProtection="1">
      <alignment horizontal="left" vertical="center"/>
      <protection/>
    </xf>
    <xf numFmtId="192" fontId="51" fillId="0" borderId="28" xfId="0" applyNumberFormat="1" applyFont="1" applyFill="1" applyBorder="1" applyAlignment="1" applyProtection="1">
      <alignment horizontal="right" vertical="center"/>
      <protection locked="0"/>
    </xf>
    <xf numFmtId="192" fontId="51" fillId="0" borderId="23" xfId="0" applyNumberFormat="1" applyFont="1" applyFill="1" applyBorder="1" applyAlignment="1" applyProtection="1">
      <alignment horizontal="right" vertical="center"/>
      <protection locked="0"/>
    </xf>
    <xf numFmtId="192" fontId="51" fillId="0" borderId="90" xfId="0" applyNumberFormat="1" applyFont="1" applyFill="1" applyBorder="1" applyAlignment="1" applyProtection="1">
      <alignment horizontal="right" vertical="center"/>
      <protection locked="0"/>
    </xf>
    <xf numFmtId="192" fontId="51" fillId="0" borderId="77" xfId="0" applyNumberFormat="1" applyFont="1" applyFill="1" applyBorder="1" applyAlignment="1" applyProtection="1">
      <alignment horizontal="right" vertical="center"/>
      <protection locked="0"/>
    </xf>
    <xf numFmtId="192" fontId="51" fillId="0" borderId="91" xfId="0" applyNumberFormat="1" applyFont="1" applyFill="1" applyBorder="1" applyAlignment="1" applyProtection="1">
      <alignment horizontal="right" vertical="center"/>
      <protection locked="0"/>
    </xf>
    <xf numFmtId="1" fontId="4" fillId="0" borderId="19" xfId="0" applyNumberFormat="1" applyFont="1" applyFill="1" applyBorder="1" applyAlignment="1" applyProtection="1">
      <alignment vertical="center"/>
      <protection/>
    </xf>
    <xf numFmtId="1" fontId="4" fillId="0" borderId="54" xfId="0" applyNumberFormat="1" applyFont="1" applyFill="1" applyBorder="1" applyAlignment="1" applyProtection="1">
      <alignment vertical="center"/>
      <protection/>
    </xf>
    <xf numFmtId="0" fontId="3" fillId="0" borderId="57" xfId="0" applyFont="1" applyFill="1" applyBorder="1" applyAlignment="1" applyProtection="1">
      <alignment horizontal="center"/>
      <protection locked="0"/>
    </xf>
    <xf numFmtId="0" fontId="3" fillId="0" borderId="57" xfId="0" applyFont="1" applyFill="1" applyBorder="1" applyAlignment="1" applyProtection="1">
      <alignment/>
      <protection locked="0"/>
    </xf>
    <xf numFmtId="0" fontId="3" fillId="0" borderId="82" xfId="0" applyFont="1" applyFill="1" applyBorder="1" applyAlignment="1" applyProtection="1">
      <alignment/>
      <protection locked="0"/>
    </xf>
    <xf numFmtId="0" fontId="3" fillId="0" borderId="62" xfId="0" applyFont="1" applyFill="1" applyBorder="1" applyAlignment="1" applyProtection="1">
      <alignment horizontal="center"/>
      <protection locked="0"/>
    </xf>
    <xf numFmtId="0" fontId="3" fillId="20" borderId="11" xfId="0" applyFont="1" applyFill="1" applyBorder="1" applyAlignment="1" applyProtection="1">
      <alignment vertical="center"/>
      <protection locked="0"/>
    </xf>
    <xf numFmtId="0" fontId="3" fillId="20" borderId="10" xfId="0" applyFont="1" applyFill="1" applyBorder="1" applyAlignment="1" applyProtection="1">
      <alignment vertical="center"/>
      <protection locked="0"/>
    </xf>
    <xf numFmtId="0" fontId="3" fillId="20" borderId="0" xfId="0" applyFont="1" applyFill="1" applyAlignment="1" applyProtection="1">
      <alignment vertical="center"/>
      <protection locked="0"/>
    </xf>
    <xf numFmtId="0" fontId="3" fillId="4" borderId="55" xfId="0" applyFont="1" applyFill="1" applyBorder="1" applyAlignment="1" applyProtection="1">
      <alignment horizontal="left" vertical="center"/>
      <protection locked="0"/>
    </xf>
    <xf numFmtId="0" fontId="3" fillId="4" borderId="16" xfId="0" applyFont="1" applyFill="1" applyBorder="1" applyAlignment="1" applyProtection="1">
      <alignment horizontal="left" vertical="center"/>
      <protection locked="0"/>
    </xf>
    <xf numFmtId="0" fontId="3" fillId="4" borderId="21" xfId="0" applyFont="1" applyFill="1" applyBorder="1" applyAlignment="1" applyProtection="1">
      <alignment horizontal="left" vertical="center"/>
      <protection locked="0"/>
    </xf>
    <xf numFmtId="0" fontId="4" fillId="4" borderId="23" xfId="0" applyFont="1" applyFill="1" applyBorder="1" applyAlignment="1" applyProtection="1">
      <alignment horizontal="center" vertical="center"/>
      <protection locked="0"/>
    </xf>
    <xf numFmtId="192" fontId="4" fillId="4" borderId="23" xfId="0" applyNumberFormat="1" applyFont="1" applyFill="1" applyBorder="1" applyAlignment="1" applyProtection="1">
      <alignment horizontal="right" vertical="center"/>
      <protection locked="0"/>
    </xf>
    <xf numFmtId="1" fontId="4" fillId="0" borderId="23" xfId="0" applyNumberFormat="1" applyFont="1" applyFill="1" applyBorder="1" applyAlignment="1" applyProtection="1">
      <alignment horizontal="right" vertical="center"/>
      <protection locked="0"/>
    </xf>
    <xf numFmtId="1" fontId="4" fillId="0" borderId="24" xfId="0" applyNumberFormat="1" applyFont="1" applyFill="1" applyBorder="1" applyAlignment="1" applyProtection="1">
      <alignment horizontal="right" vertical="center"/>
      <protection locked="0"/>
    </xf>
    <xf numFmtId="0" fontId="3" fillId="4" borderId="11" xfId="0" applyFont="1" applyFill="1" applyBorder="1" applyAlignment="1" applyProtection="1">
      <alignment horizontal="left" vertical="center"/>
      <protection locked="0"/>
    </xf>
    <xf numFmtId="0" fontId="3" fillId="4" borderId="0" xfId="0" applyFont="1" applyFill="1" applyBorder="1" applyAlignment="1" applyProtection="1">
      <alignment horizontal="left" vertical="center" indent="1"/>
      <protection locked="0"/>
    </xf>
    <xf numFmtId="0" fontId="3" fillId="4" borderId="25" xfId="0" applyFont="1" applyFill="1" applyBorder="1" applyAlignment="1" applyProtection="1">
      <alignment horizontal="left" vertical="center"/>
      <protection locked="0"/>
    </xf>
    <xf numFmtId="0" fontId="3" fillId="4" borderId="12" xfId="0" applyFont="1" applyFill="1" applyBorder="1" applyAlignment="1" applyProtection="1">
      <alignment horizontal="left" vertical="center"/>
      <protection locked="0"/>
    </xf>
    <xf numFmtId="0" fontId="3" fillId="4" borderId="52" xfId="0" applyFont="1" applyFill="1" applyBorder="1" applyAlignment="1" applyProtection="1">
      <alignment horizontal="left" vertical="center"/>
      <protection locked="0"/>
    </xf>
    <xf numFmtId="192" fontId="4" fillId="4" borderId="39" xfId="0" applyNumberFormat="1" applyFont="1" applyFill="1" applyBorder="1" applyAlignment="1" applyProtection="1">
      <alignment horizontal="right" vertical="center"/>
      <protection locked="0"/>
    </xf>
    <xf numFmtId="0" fontId="4" fillId="0" borderId="11" xfId="0" applyFont="1" applyBorder="1" applyAlignment="1" applyProtection="1">
      <alignment vertical="center"/>
      <protection locked="0"/>
    </xf>
    <xf numFmtId="0" fontId="4" fillId="0" borderId="10" xfId="0" applyFont="1" applyBorder="1" applyAlignment="1" applyProtection="1">
      <alignment vertical="center"/>
      <protection locked="0"/>
    </xf>
    <xf numFmtId="0" fontId="4" fillId="0" borderId="0" xfId="0" applyFont="1" applyAlignment="1" applyProtection="1">
      <alignment vertical="center"/>
      <protection locked="0"/>
    </xf>
    <xf numFmtId="0" fontId="4" fillId="0" borderId="40" xfId="0" applyFont="1" applyFill="1" applyBorder="1" applyAlignment="1" applyProtection="1">
      <alignment horizontal="center" vertical="center"/>
      <protection locked="0"/>
    </xf>
    <xf numFmtId="192" fontId="36" fillId="0" borderId="26" xfId="0" applyNumberFormat="1" applyFont="1" applyFill="1" applyBorder="1" applyAlignment="1" applyProtection="1">
      <alignment horizontal="right" vertical="center"/>
      <protection locked="0"/>
    </xf>
    <xf numFmtId="192" fontId="36" fillId="0" borderId="40" xfId="0" applyNumberFormat="1" applyFont="1" applyFill="1" applyBorder="1" applyAlignment="1" applyProtection="1">
      <alignment horizontal="right" vertical="center"/>
      <protection locked="0"/>
    </xf>
    <xf numFmtId="192" fontId="36" fillId="0" borderId="48" xfId="0" applyNumberFormat="1" applyFont="1" applyFill="1" applyBorder="1" applyAlignment="1" applyProtection="1">
      <alignment horizontal="right" vertical="center"/>
      <protection locked="0"/>
    </xf>
    <xf numFmtId="192" fontId="36" fillId="0" borderId="20" xfId="0" applyNumberFormat="1" applyFont="1" applyFill="1" applyBorder="1" applyAlignment="1" applyProtection="1">
      <alignment horizontal="right" vertical="center"/>
      <protection locked="0"/>
    </xf>
    <xf numFmtId="0" fontId="4" fillId="0" borderId="58" xfId="0" applyFont="1" applyFill="1" applyBorder="1" applyAlignment="1" applyProtection="1">
      <alignment horizontal="center" vertical="center"/>
      <protection locked="0"/>
    </xf>
    <xf numFmtId="192" fontId="36" fillId="0" borderId="34" xfId="0" applyNumberFormat="1" applyFont="1" applyFill="1" applyBorder="1" applyAlignment="1" applyProtection="1">
      <alignment horizontal="right" vertical="center"/>
      <protection locked="0"/>
    </xf>
    <xf numFmtId="192" fontId="36" fillId="0" borderId="54" xfId="0" applyNumberFormat="1" applyFont="1" applyFill="1" applyBorder="1" applyAlignment="1" applyProtection="1">
      <alignment horizontal="right" vertical="center"/>
      <protection locked="0"/>
    </xf>
    <xf numFmtId="0" fontId="45" fillId="0" borderId="0" xfId="0" applyFont="1" applyAlignment="1" applyProtection="1">
      <alignment vertical="center"/>
      <protection/>
    </xf>
    <xf numFmtId="0" fontId="43" fillId="0" borderId="0" xfId="0" applyFont="1" applyFill="1" applyAlignment="1" applyProtection="1" quotePrefix="1">
      <alignment horizontal="left"/>
      <protection/>
    </xf>
    <xf numFmtId="0" fontId="4" fillId="4" borderId="25" xfId="0" applyFont="1" applyFill="1" applyBorder="1" applyAlignment="1" applyProtection="1">
      <alignment vertical="center"/>
      <protection locked="0"/>
    </xf>
    <xf numFmtId="0" fontId="4" fillId="4" borderId="11" xfId="0" applyFont="1" applyFill="1" applyBorder="1" applyAlignment="1" applyProtection="1">
      <alignment vertical="center"/>
      <protection locked="0"/>
    </xf>
    <xf numFmtId="3" fontId="3" fillId="0" borderId="28" xfId="0" applyNumberFormat="1" applyFont="1" applyFill="1" applyBorder="1" applyAlignment="1" applyProtection="1">
      <alignment horizontal="right" vertical="center" wrapText="1"/>
      <protection/>
    </xf>
    <xf numFmtId="3" fontId="3" fillId="0" borderId="38" xfId="0" applyNumberFormat="1" applyFont="1" applyFill="1" applyBorder="1" applyAlignment="1" applyProtection="1">
      <alignment horizontal="right" vertical="center" wrapText="1"/>
      <protection/>
    </xf>
    <xf numFmtId="3" fontId="3" fillId="0" borderId="83" xfId="0" applyNumberFormat="1" applyFont="1" applyFill="1" applyBorder="1" applyAlignment="1" applyProtection="1">
      <alignment horizontal="right" vertical="center" wrapText="1"/>
      <protection/>
    </xf>
    <xf numFmtId="3" fontId="3" fillId="0" borderId="59" xfId="0" applyNumberFormat="1" applyFont="1" applyFill="1" applyBorder="1" applyAlignment="1" applyProtection="1">
      <alignment horizontal="right" vertical="center" wrapText="1"/>
      <protection/>
    </xf>
    <xf numFmtId="0" fontId="4" fillId="0" borderId="28" xfId="0" applyFont="1" applyFill="1" applyBorder="1" applyAlignment="1" applyProtection="1">
      <alignment/>
      <protection/>
    </xf>
    <xf numFmtId="3" fontId="3" fillId="0" borderId="12" xfId="0" applyNumberFormat="1" applyFont="1" applyFill="1" applyBorder="1" applyAlignment="1" applyProtection="1">
      <alignment horizontal="right" vertical="center" wrapText="1"/>
      <protection/>
    </xf>
    <xf numFmtId="0" fontId="4" fillId="0" borderId="37" xfId="0" applyFont="1" applyFill="1" applyBorder="1" applyAlignment="1" applyProtection="1">
      <alignment/>
      <protection/>
    </xf>
    <xf numFmtId="3" fontId="3" fillId="0" borderId="58" xfId="0" applyNumberFormat="1" applyFont="1" applyFill="1" applyBorder="1" applyAlignment="1" applyProtection="1">
      <alignment horizontal="right" vertical="center" wrapText="1"/>
      <protection/>
    </xf>
    <xf numFmtId="0" fontId="4" fillId="0" borderId="15" xfId="0" applyFont="1" applyFill="1" applyBorder="1" applyAlignment="1" applyProtection="1">
      <alignment/>
      <protection/>
    </xf>
    <xf numFmtId="0" fontId="14" fillId="0" borderId="55" xfId="0" applyFont="1" applyFill="1" applyBorder="1" applyAlignment="1" applyProtection="1">
      <alignment horizontal="right" vertical="center"/>
      <protection/>
    </xf>
    <xf numFmtId="0" fontId="4" fillId="0" borderId="12" xfId="0" applyFont="1" applyFill="1" applyBorder="1" applyAlignment="1" applyProtection="1">
      <alignment/>
      <protection/>
    </xf>
    <xf numFmtId="49" fontId="3" fillId="0" borderId="0" xfId="0" applyNumberFormat="1" applyFont="1" applyFill="1" applyBorder="1" applyAlignment="1" applyProtection="1">
      <alignment horizontal="left" vertical="center"/>
      <protection locked="0"/>
    </xf>
    <xf numFmtId="0" fontId="3" fillId="0" borderId="0" xfId="0" applyFont="1" applyFill="1" applyBorder="1" applyAlignment="1" applyProtection="1">
      <alignment horizontal="left" vertical="center" indent="1"/>
      <protection locked="0"/>
    </xf>
    <xf numFmtId="0" fontId="4" fillId="0" borderId="0" xfId="0" applyFont="1" applyFill="1" applyBorder="1" applyAlignment="1" applyProtection="1" quotePrefix="1">
      <alignment horizontal="center" vertical="center"/>
      <protection locked="0"/>
    </xf>
    <xf numFmtId="192" fontId="5" fillId="0" borderId="0" xfId="0" applyNumberFormat="1" applyFont="1" applyFill="1" applyBorder="1" applyAlignment="1" applyProtection="1">
      <alignment horizontal="right" vertical="center"/>
      <protection locked="0"/>
    </xf>
    <xf numFmtId="0" fontId="4" fillId="0" borderId="0" xfId="0" applyFont="1" applyFill="1" applyBorder="1" applyAlignment="1" applyProtection="1">
      <alignment vertical="center"/>
      <protection locked="0"/>
    </xf>
    <xf numFmtId="0" fontId="4" fillId="0" borderId="0" xfId="0" applyFont="1" applyFill="1" applyBorder="1" applyAlignment="1" applyProtection="1">
      <alignment horizontal="left" vertical="center" indent="1"/>
      <protection/>
    </xf>
    <xf numFmtId="1" fontId="4" fillId="0" borderId="0" xfId="0" applyNumberFormat="1" applyFont="1" applyFill="1" applyBorder="1" applyAlignment="1" applyProtection="1">
      <alignment vertical="center"/>
      <protection/>
    </xf>
    <xf numFmtId="0" fontId="4" fillId="0" borderId="0" xfId="0" applyFont="1" applyFill="1" applyBorder="1" applyAlignment="1" applyProtection="1">
      <alignment horizontal="left" vertical="center" indent="1"/>
      <protection locked="0"/>
    </xf>
    <xf numFmtId="192" fontId="5" fillId="4" borderId="0" xfId="0" applyNumberFormat="1" applyFont="1" applyFill="1" applyBorder="1" applyAlignment="1" applyProtection="1">
      <alignment horizontal="right" vertical="center"/>
      <protection locked="0"/>
    </xf>
    <xf numFmtId="0" fontId="6" fillId="0" borderId="22" xfId="63" applyFont="1" applyFill="1" applyBorder="1" applyAlignment="1" applyProtection="1">
      <alignment horizontal="center" vertical="center"/>
      <protection/>
    </xf>
    <xf numFmtId="192" fontId="5" fillId="0" borderId="28" xfId="0" applyNumberFormat="1" applyFont="1" applyFill="1" applyBorder="1" applyAlignment="1" applyProtection="1">
      <alignment horizontal="right" vertical="center"/>
      <protection locked="0"/>
    </xf>
    <xf numFmtId="0" fontId="4" fillId="0" borderId="25" xfId="0" applyFont="1" applyFill="1" applyBorder="1" applyAlignment="1" applyProtection="1">
      <alignment vertical="center"/>
      <protection locked="0"/>
    </xf>
    <xf numFmtId="0" fontId="14" fillId="0" borderId="23" xfId="0" applyFont="1" applyFill="1" applyBorder="1" applyAlignment="1" applyProtection="1">
      <alignment horizontal="left" vertical="center"/>
      <protection locked="0"/>
    </xf>
    <xf numFmtId="0" fontId="13" fillId="0" borderId="23" xfId="0" applyFont="1" applyFill="1" applyBorder="1" applyAlignment="1" applyProtection="1">
      <alignment horizontal="center" vertical="center"/>
      <protection locked="0"/>
    </xf>
    <xf numFmtId="0" fontId="13" fillId="0" borderId="26" xfId="0" applyFont="1" applyFill="1" applyBorder="1" applyAlignment="1" applyProtection="1">
      <alignment horizontal="center" vertical="center"/>
      <protection locked="0"/>
    </xf>
    <xf numFmtId="49" fontId="3" fillId="0" borderId="26" xfId="0" applyNumberFormat="1" applyFont="1" applyFill="1" applyBorder="1" applyAlignment="1" applyProtection="1">
      <alignment horizontal="left" vertical="center"/>
      <protection locked="0"/>
    </xf>
    <xf numFmtId="0" fontId="4" fillId="0" borderId="23" xfId="0" applyFont="1" applyFill="1" applyBorder="1" applyAlignment="1" applyProtection="1">
      <alignment horizontal="center" vertical="center"/>
      <protection locked="0"/>
    </xf>
    <xf numFmtId="0" fontId="4" fillId="0" borderId="26" xfId="0" applyFont="1" applyFill="1" applyBorder="1" applyAlignment="1" applyProtection="1">
      <alignment horizontal="center" vertical="center"/>
      <protection locked="0"/>
    </xf>
    <xf numFmtId="49" fontId="3" fillId="27" borderId="26" xfId="0" applyNumberFormat="1" applyFont="1" applyFill="1" applyBorder="1" applyAlignment="1" applyProtection="1">
      <alignment horizontal="left" vertical="center"/>
      <protection locked="0"/>
    </xf>
    <xf numFmtId="0" fontId="3" fillId="27" borderId="26" xfId="0" applyFont="1" applyFill="1" applyBorder="1" applyAlignment="1" applyProtection="1">
      <alignment horizontal="left" vertical="center"/>
      <protection locked="0"/>
    </xf>
    <xf numFmtId="192" fontId="5" fillId="27" borderId="36" xfId="0" applyNumberFormat="1" applyFont="1" applyFill="1" applyBorder="1" applyAlignment="1" applyProtection="1">
      <alignment horizontal="right" vertical="center"/>
      <protection locked="0"/>
    </xf>
    <xf numFmtId="0" fontId="4" fillId="27" borderId="11" xfId="0" applyFont="1" applyFill="1" applyBorder="1" applyAlignment="1" applyProtection="1">
      <alignment vertical="center"/>
      <protection locked="0"/>
    </xf>
    <xf numFmtId="0" fontId="4" fillId="27" borderId="10" xfId="0" applyFont="1" applyFill="1" applyBorder="1" applyAlignment="1" applyProtection="1">
      <alignment vertical="center"/>
      <protection locked="0"/>
    </xf>
    <xf numFmtId="0" fontId="3" fillId="27" borderId="0" xfId="0" applyFont="1" applyFill="1" applyBorder="1" applyAlignment="1" applyProtection="1">
      <alignment horizontal="center" vertical="center"/>
      <protection/>
    </xf>
    <xf numFmtId="0" fontId="3" fillId="27" borderId="11" xfId="0" applyFont="1" applyFill="1" applyBorder="1" applyAlignment="1" applyProtection="1">
      <alignment horizontal="left" vertical="center"/>
      <protection/>
    </xf>
    <xf numFmtId="0" fontId="4" fillId="27" borderId="10" xfId="0" applyFont="1" applyFill="1" applyBorder="1" applyAlignment="1" applyProtection="1">
      <alignment horizontal="left" vertical="center"/>
      <protection/>
    </xf>
    <xf numFmtId="0" fontId="4" fillId="27" borderId="23" xfId="0" applyFont="1" applyFill="1" applyBorder="1" applyAlignment="1" applyProtection="1">
      <alignment horizontal="center" vertical="center"/>
      <protection/>
    </xf>
    <xf numFmtId="1" fontId="4" fillId="27" borderId="10" xfId="0" applyNumberFormat="1" applyFont="1" applyFill="1" applyBorder="1" applyAlignment="1" applyProtection="1">
      <alignment vertical="center"/>
      <protection/>
    </xf>
    <xf numFmtId="1" fontId="4" fillId="27" borderId="48" xfId="0" applyNumberFormat="1" applyFont="1" applyFill="1" applyBorder="1" applyAlignment="1" applyProtection="1">
      <alignment vertical="center"/>
      <protection/>
    </xf>
    <xf numFmtId="0" fontId="4" fillId="27" borderId="0" xfId="0" applyFont="1" applyFill="1" applyAlignment="1" applyProtection="1">
      <alignment vertical="center"/>
      <protection/>
    </xf>
    <xf numFmtId="49" fontId="3" fillId="27" borderId="86" xfId="0" applyNumberFormat="1" applyFont="1" applyFill="1" applyBorder="1" applyAlignment="1" applyProtection="1">
      <alignment horizontal="left" vertical="center"/>
      <protection locked="0"/>
    </xf>
    <xf numFmtId="0" fontId="4" fillId="27" borderId="23" xfId="0" applyFont="1" applyFill="1" applyBorder="1" applyAlignment="1" applyProtection="1">
      <alignment horizontal="center" vertical="center"/>
      <protection locked="0"/>
    </xf>
    <xf numFmtId="192" fontId="5" fillId="27" borderId="18" xfId="0" applyNumberFormat="1" applyFont="1" applyFill="1" applyBorder="1" applyAlignment="1" applyProtection="1">
      <alignment horizontal="right" vertical="center"/>
      <protection locked="0"/>
    </xf>
    <xf numFmtId="0" fontId="4" fillId="0" borderId="23" xfId="0" applyFont="1" applyFill="1" applyBorder="1" applyAlignment="1" applyProtection="1" quotePrefix="1">
      <alignment horizontal="center" vertical="center"/>
      <protection locked="0"/>
    </xf>
    <xf numFmtId="0" fontId="18" fillId="0" borderId="0" xfId="0" applyFont="1" applyFill="1" applyAlignment="1" applyProtection="1">
      <alignment/>
      <protection/>
    </xf>
    <xf numFmtId="0" fontId="4" fillId="28" borderId="0" xfId="0" applyFont="1" applyFill="1" applyAlignment="1" applyProtection="1">
      <alignment/>
      <protection/>
    </xf>
    <xf numFmtId="0" fontId="4" fillId="7" borderId="0" xfId="0" applyFont="1" applyFill="1" applyAlignment="1" applyProtection="1">
      <alignment vertical="center"/>
      <protection/>
    </xf>
    <xf numFmtId="0" fontId="6" fillId="0" borderId="41" xfId="63" applyFont="1" applyFill="1" applyBorder="1" applyAlignment="1" applyProtection="1">
      <alignment horizontal="center" vertical="center"/>
      <protection/>
    </xf>
    <xf numFmtId="1" fontId="22" fillId="0" borderId="28" xfId="63" applyNumberFormat="1" applyFont="1" applyFill="1" applyBorder="1" applyAlignment="1" applyProtection="1">
      <alignment horizontal="right" vertical="center"/>
      <protection/>
    </xf>
    <xf numFmtId="1" fontId="22" fillId="0" borderId="41" xfId="63" applyNumberFormat="1" applyFont="1" applyFill="1" applyBorder="1" applyAlignment="1" applyProtection="1">
      <alignment horizontal="right" vertical="center"/>
      <protection/>
    </xf>
    <xf numFmtId="1" fontId="22" fillId="0" borderId="58" xfId="63" applyNumberFormat="1" applyFont="1" applyFill="1" applyBorder="1" applyAlignment="1" applyProtection="1">
      <alignment horizontal="right" vertical="center"/>
      <protection/>
    </xf>
    <xf numFmtId="0" fontId="8" fillId="0" borderId="38" xfId="0" applyFont="1" applyFill="1" applyBorder="1" applyAlignment="1" applyProtection="1">
      <alignment/>
      <protection/>
    </xf>
    <xf numFmtId="0" fontId="8" fillId="0" borderId="39" xfId="0" applyFont="1" applyFill="1" applyBorder="1" applyAlignment="1" applyProtection="1">
      <alignment/>
      <protection/>
    </xf>
    <xf numFmtId="0" fontId="4" fillId="0" borderId="38" xfId="0" applyFont="1" applyFill="1" applyBorder="1" applyAlignment="1" applyProtection="1">
      <alignment/>
      <protection/>
    </xf>
    <xf numFmtId="0" fontId="4" fillId="0" borderId="39" xfId="0" applyFont="1" applyFill="1" applyBorder="1" applyAlignment="1" applyProtection="1">
      <alignment/>
      <protection/>
    </xf>
    <xf numFmtId="0" fontId="4" fillId="7" borderId="38" xfId="0" applyFont="1" applyFill="1" applyBorder="1" applyAlignment="1" applyProtection="1">
      <alignment vertical="center"/>
      <protection/>
    </xf>
    <xf numFmtId="0" fontId="4" fillId="7" borderId="39" xfId="0" applyFont="1" applyFill="1" applyBorder="1" applyAlignment="1" applyProtection="1">
      <alignment vertical="center"/>
      <protection/>
    </xf>
    <xf numFmtId="0" fontId="4" fillId="7" borderId="83" xfId="0" applyFont="1" applyFill="1" applyBorder="1" applyAlignment="1" applyProtection="1">
      <alignment vertical="center"/>
      <protection/>
    </xf>
    <xf numFmtId="0" fontId="4" fillId="7" borderId="59" xfId="0" applyFont="1" applyFill="1" applyBorder="1" applyAlignment="1" applyProtection="1">
      <alignment vertical="center"/>
      <protection/>
    </xf>
    <xf numFmtId="0" fontId="14" fillId="0" borderId="15" xfId="0" applyFont="1" applyFill="1" applyBorder="1" applyAlignment="1" applyProtection="1">
      <alignment horizontal="center" vertical="center"/>
      <protection locked="0"/>
    </xf>
    <xf numFmtId="0" fontId="14" fillId="0" borderId="30" xfId="0" applyFont="1" applyFill="1" applyBorder="1" applyAlignment="1" applyProtection="1">
      <alignment horizontal="left" vertical="center" indent="1"/>
      <protection locked="0"/>
    </xf>
    <xf numFmtId="0" fontId="3" fillId="0" borderId="10" xfId="0" applyFont="1" applyFill="1" applyBorder="1" applyAlignment="1" applyProtection="1">
      <alignment horizontal="left" vertical="center" indent="2"/>
      <protection locked="0"/>
    </xf>
    <xf numFmtId="0" fontId="0" fillId="0" borderId="0" xfId="0" applyFont="1" applyAlignment="1">
      <alignment/>
    </xf>
    <xf numFmtId="0" fontId="0" fillId="28" borderId="0" xfId="0" applyFill="1" applyAlignment="1">
      <alignment/>
    </xf>
    <xf numFmtId="0" fontId="0" fillId="0" borderId="50" xfId="0" applyBorder="1" applyAlignment="1">
      <alignment/>
    </xf>
    <xf numFmtId="0" fontId="0" fillId="0" borderId="59" xfId="0" applyBorder="1" applyAlignment="1">
      <alignment/>
    </xf>
    <xf numFmtId="0" fontId="0" fillId="0" borderId="92" xfId="0" applyBorder="1" applyAlignment="1">
      <alignment/>
    </xf>
    <xf numFmtId="0" fontId="0" fillId="0" borderId="93" xfId="0" applyBorder="1" applyAlignment="1">
      <alignment/>
    </xf>
    <xf numFmtId="0" fontId="0" fillId="0" borderId="42" xfId="0" applyBorder="1" applyAlignment="1">
      <alignment/>
    </xf>
    <xf numFmtId="0" fontId="0" fillId="0" borderId="83" xfId="0" applyBorder="1" applyAlignment="1">
      <alignment/>
    </xf>
    <xf numFmtId="0" fontId="0" fillId="0" borderId="46" xfId="0" applyBorder="1" applyAlignment="1">
      <alignment/>
    </xf>
    <xf numFmtId="0" fontId="0" fillId="0" borderId="51" xfId="0" applyBorder="1" applyAlignment="1">
      <alignment/>
    </xf>
    <xf numFmtId="0" fontId="0" fillId="0" borderId="63" xfId="0" applyBorder="1" applyAlignment="1">
      <alignment/>
    </xf>
    <xf numFmtId="0" fontId="0" fillId="0" borderId="26" xfId="0" applyFont="1" applyBorder="1" applyAlignment="1">
      <alignment/>
    </xf>
    <xf numFmtId="0" fontId="0" fillId="0" borderId="39" xfId="0" applyFont="1" applyBorder="1" applyAlignment="1">
      <alignment/>
    </xf>
    <xf numFmtId="0" fontId="0" fillId="0" borderId="94" xfId="0" applyBorder="1" applyAlignment="1">
      <alignment/>
    </xf>
    <xf numFmtId="0" fontId="0" fillId="0" borderId="95" xfId="0" applyBorder="1" applyAlignment="1">
      <alignment/>
    </xf>
    <xf numFmtId="0" fontId="3" fillId="0" borderId="23"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6" fillId="0" borderId="0" xfId="63" applyFont="1" applyFill="1" applyAlignment="1" applyProtection="1">
      <alignment horizontal="center"/>
      <protection locked="0"/>
    </xf>
    <xf numFmtId="0" fontId="6" fillId="0" borderId="0" xfId="63" applyFont="1" applyFill="1" applyBorder="1" applyProtection="1">
      <alignment/>
      <protection locked="0"/>
    </xf>
    <xf numFmtId="0" fontId="8" fillId="0" borderId="0" xfId="63" applyFont="1" applyFill="1" applyBorder="1" applyProtection="1">
      <alignment/>
      <protection locked="0"/>
    </xf>
    <xf numFmtId="0" fontId="6" fillId="0" borderId="15" xfId="63" applyFont="1" applyFill="1" applyBorder="1" applyAlignment="1" applyProtection="1">
      <alignment horizontal="center"/>
      <protection/>
    </xf>
    <xf numFmtId="0" fontId="6" fillId="0" borderId="14" xfId="63" applyFont="1" applyFill="1" applyBorder="1" applyAlignment="1" applyProtection="1">
      <alignment horizontal="left"/>
      <protection/>
    </xf>
    <xf numFmtId="0" fontId="8" fillId="0" borderId="14" xfId="63" applyFont="1" applyFill="1" applyBorder="1" applyProtection="1">
      <alignment/>
      <protection/>
    </xf>
    <xf numFmtId="0" fontId="6" fillId="0" borderId="64" xfId="59" applyFont="1" applyBorder="1" applyAlignment="1" applyProtection="1">
      <alignment horizontal="left" vertical="center"/>
      <protection/>
    </xf>
    <xf numFmtId="0" fontId="8" fillId="0" borderId="80" xfId="59" applyFont="1" applyBorder="1" applyAlignment="1" applyProtection="1">
      <alignment vertical="center"/>
      <protection locked="0"/>
    </xf>
    <xf numFmtId="0" fontId="6" fillId="0" borderId="14" xfId="63" applyFont="1" applyBorder="1" applyAlignment="1" applyProtection="1">
      <alignment vertical="center"/>
      <protection/>
    </xf>
    <xf numFmtId="0" fontId="6" fillId="0" borderId="35" xfId="63" applyFont="1" applyBorder="1" applyAlignment="1" applyProtection="1">
      <alignment vertical="center"/>
      <protection/>
    </xf>
    <xf numFmtId="0" fontId="6" fillId="0" borderId="13" xfId="63" applyFont="1" applyFill="1" applyBorder="1" applyAlignment="1" applyProtection="1">
      <alignment horizontal="center"/>
      <protection/>
    </xf>
    <xf numFmtId="0" fontId="6" fillId="0" borderId="0" xfId="63" applyFont="1" applyFill="1" applyBorder="1" applyAlignment="1" applyProtection="1">
      <alignment horizontal="center"/>
      <protection/>
    </xf>
    <xf numFmtId="0" fontId="6" fillId="0" borderId="41" xfId="63" applyFont="1" applyBorder="1" applyAlignment="1" applyProtection="1">
      <alignment horizontal="left" vertical="center"/>
      <protection/>
    </xf>
    <xf numFmtId="0" fontId="8" fillId="0" borderId="44" xfId="59" applyFont="1" applyBorder="1" applyAlignment="1" applyProtection="1">
      <alignment vertical="center"/>
      <protection/>
    </xf>
    <xf numFmtId="0" fontId="8" fillId="0" borderId="44" xfId="59" applyFont="1" applyBorder="1" applyAlignment="1" applyProtection="1">
      <alignment vertical="center"/>
      <protection locked="0"/>
    </xf>
    <xf numFmtId="0" fontId="8" fillId="0" borderId="43" xfId="59" applyFont="1" applyBorder="1" applyAlignment="1" applyProtection="1">
      <alignment vertical="center"/>
      <protection locked="0"/>
    </xf>
    <xf numFmtId="0" fontId="6" fillId="0" borderId="0" xfId="63" applyFont="1" applyBorder="1" applyAlignment="1" applyProtection="1">
      <alignment vertical="center"/>
      <protection/>
    </xf>
    <xf numFmtId="0" fontId="6" fillId="0" borderId="44" xfId="59" applyFont="1" applyBorder="1" applyAlignment="1" applyProtection="1">
      <alignment vertical="center"/>
      <protection locked="0"/>
    </xf>
    <xf numFmtId="0" fontId="6" fillId="0" borderId="43" xfId="59" applyFont="1" applyBorder="1" applyAlignment="1" applyProtection="1">
      <alignment vertical="center"/>
      <protection locked="0"/>
    </xf>
    <xf numFmtId="0" fontId="6" fillId="0" borderId="0" xfId="63" applyFont="1" applyFill="1" applyBorder="1" applyAlignment="1" applyProtection="1">
      <alignment horizontal="left"/>
      <protection/>
    </xf>
    <xf numFmtId="0" fontId="6" fillId="0" borderId="0" xfId="63" applyFont="1" applyFill="1" applyBorder="1" applyProtection="1">
      <alignment/>
      <protection/>
    </xf>
    <xf numFmtId="0" fontId="6" fillId="0" borderId="41" xfId="59" applyFont="1" applyBorder="1" applyAlignment="1" applyProtection="1">
      <alignment horizontal="left" vertical="center"/>
      <protection/>
    </xf>
    <xf numFmtId="0" fontId="8" fillId="0" borderId="46" xfId="59" applyFont="1" applyBorder="1" applyAlignment="1" applyProtection="1">
      <alignment vertical="center"/>
      <protection locked="0"/>
    </xf>
    <xf numFmtId="0" fontId="46" fillId="0" borderId="0" xfId="59" applyFont="1" applyBorder="1" applyAlignment="1" applyProtection="1">
      <alignment horizontal="center"/>
      <protection/>
    </xf>
    <xf numFmtId="0" fontId="6" fillId="0" borderId="22" xfId="63" applyFont="1" applyBorder="1" applyAlignment="1" applyProtection="1">
      <alignment vertical="center"/>
      <protection/>
    </xf>
    <xf numFmtId="0" fontId="6" fillId="0" borderId="78" xfId="63" applyFont="1" applyBorder="1" applyAlignment="1" applyProtection="1">
      <alignment vertical="center"/>
      <protection/>
    </xf>
    <xf numFmtId="0" fontId="6" fillId="0" borderId="0" xfId="63" applyFont="1" applyBorder="1" applyAlignment="1" applyProtection="1">
      <alignment horizontal="left" vertical="center"/>
      <protection/>
    </xf>
    <xf numFmtId="0" fontId="6" fillId="0" borderId="48" xfId="63" applyFont="1" applyBorder="1" applyAlignment="1" applyProtection="1">
      <alignment horizontal="left" vertical="center"/>
      <protection/>
    </xf>
    <xf numFmtId="0" fontId="70" fillId="0" borderId="0" xfId="0" applyFont="1" applyAlignment="1">
      <alignment/>
    </xf>
    <xf numFmtId="0" fontId="71" fillId="0" borderId="0" xfId="0" applyFont="1" applyBorder="1" applyAlignment="1">
      <alignment horizontal="right" vertical="center"/>
    </xf>
    <xf numFmtId="0" fontId="70" fillId="0" borderId="0" xfId="0" applyFont="1" applyBorder="1" applyAlignment="1">
      <alignment/>
    </xf>
    <xf numFmtId="0" fontId="70" fillId="0" borderId="48" xfId="0" applyFont="1" applyBorder="1" applyAlignment="1">
      <alignment/>
    </xf>
    <xf numFmtId="0" fontId="6" fillId="0" borderId="56" xfId="63" applyFont="1" applyFill="1" applyBorder="1" applyAlignment="1" applyProtection="1">
      <alignment horizontal="center"/>
      <protection/>
    </xf>
    <xf numFmtId="0" fontId="6" fillId="0" borderId="0" xfId="63" applyFont="1" applyFill="1" applyBorder="1" applyAlignment="1" applyProtection="1">
      <alignment horizontal="centerContinuous"/>
      <protection/>
    </xf>
    <xf numFmtId="0" fontId="8" fillId="0" borderId="0" xfId="63" applyFont="1" applyFill="1" applyBorder="1" applyProtection="1">
      <alignment/>
      <protection/>
    </xf>
    <xf numFmtId="0" fontId="8" fillId="0" borderId="22" xfId="63" applyFont="1" applyFill="1" applyBorder="1" applyProtection="1">
      <alignment/>
      <protection/>
    </xf>
    <xf numFmtId="0" fontId="6" fillId="0" borderId="40" xfId="63" applyFont="1" applyFill="1" applyBorder="1" applyAlignment="1" applyProtection="1">
      <alignment horizontal="center" vertical="center"/>
      <protection/>
    </xf>
    <xf numFmtId="0" fontId="6" fillId="0" borderId="62" xfId="63" applyFont="1" applyFill="1" applyBorder="1" applyAlignment="1" applyProtection="1">
      <alignment horizontal="center" vertical="center"/>
      <protection/>
    </xf>
    <xf numFmtId="0" fontId="6" fillId="0" borderId="18" xfId="63" applyFont="1" applyFill="1" applyBorder="1" applyProtection="1">
      <alignment/>
      <protection/>
    </xf>
    <xf numFmtId="0" fontId="8" fillId="0" borderId="18" xfId="63" applyFont="1" applyFill="1" applyBorder="1" applyProtection="1">
      <alignment/>
      <protection/>
    </xf>
    <xf numFmtId="0" fontId="8" fillId="0" borderId="10" xfId="63" applyFont="1" applyFill="1" applyBorder="1" applyAlignment="1" applyProtection="1">
      <alignment horizontal="center"/>
      <protection/>
    </xf>
    <xf numFmtId="0" fontId="8" fillId="0" borderId="22" xfId="0" applyFont="1" applyFill="1" applyBorder="1" applyAlignment="1" applyProtection="1">
      <alignment horizontal="center"/>
      <protection locked="0"/>
    </xf>
    <xf numFmtId="0" fontId="8" fillId="0" borderId="78" xfId="0" applyFont="1" applyFill="1" applyBorder="1" applyAlignment="1" applyProtection="1">
      <alignment horizontal="center"/>
      <protection locked="0"/>
    </xf>
    <xf numFmtId="0" fontId="6" fillId="4" borderId="55" xfId="63" applyFont="1" applyFill="1" applyBorder="1" applyAlignment="1" applyProtection="1">
      <alignment horizontal="left" vertical="center"/>
      <protection/>
    </xf>
    <xf numFmtId="0" fontId="8" fillId="4" borderId="0" xfId="63" applyFont="1" applyFill="1" applyAlignment="1" applyProtection="1">
      <alignment vertical="center"/>
      <protection locked="0"/>
    </xf>
    <xf numFmtId="0" fontId="8" fillId="0" borderId="20" xfId="59" applyFont="1" applyFill="1" applyBorder="1" applyAlignment="1" applyProtection="1">
      <alignment vertical="center"/>
      <protection/>
    </xf>
    <xf numFmtId="0" fontId="8" fillId="0" borderId="0" xfId="63" applyFont="1" applyFill="1" applyAlignment="1" applyProtection="1">
      <alignment vertical="center"/>
      <protection locked="0"/>
    </xf>
    <xf numFmtId="0" fontId="8" fillId="0" borderId="18" xfId="59" applyFont="1" applyFill="1" applyBorder="1" applyAlignment="1" applyProtection="1">
      <alignment vertical="center"/>
      <protection/>
    </xf>
    <xf numFmtId="0" fontId="6" fillId="0" borderId="0" xfId="63" applyFont="1" applyFill="1" applyAlignment="1" applyProtection="1">
      <alignment vertical="center"/>
      <protection locked="0"/>
    </xf>
    <xf numFmtId="0" fontId="8" fillId="0" borderId="10" xfId="59" applyFont="1" applyFill="1" applyBorder="1" applyAlignment="1" applyProtection="1">
      <alignment horizontal="left" vertical="center"/>
      <protection/>
    </xf>
    <xf numFmtId="0" fontId="8" fillId="0" borderId="18" xfId="59" applyFont="1" applyFill="1" applyBorder="1" applyAlignment="1" applyProtection="1">
      <alignment horizontal="left" vertical="center"/>
      <protection/>
    </xf>
    <xf numFmtId="0" fontId="6" fillId="0" borderId="19" xfId="59" applyFont="1" applyFill="1" applyBorder="1" applyAlignment="1" applyProtection="1">
      <alignment horizontal="left" vertical="center"/>
      <protection/>
    </xf>
    <xf numFmtId="0" fontId="8" fillId="0" borderId="0" xfId="63" applyFont="1" applyFill="1" applyProtection="1">
      <alignment/>
      <protection/>
    </xf>
    <xf numFmtId="0" fontId="8" fillId="0" borderId="0" xfId="59" applyFont="1" applyAlignment="1" applyProtection="1">
      <alignment vertical="center"/>
      <protection/>
    </xf>
    <xf numFmtId="0" fontId="6" fillId="0" borderId="0" xfId="63" applyFont="1" applyFill="1" applyAlignment="1" applyProtection="1">
      <alignment vertical="center"/>
      <protection/>
    </xf>
    <xf numFmtId="0" fontId="8" fillId="0" borderId="0" xfId="63" applyFont="1" applyFill="1" applyAlignment="1" applyProtection="1">
      <alignment vertical="center"/>
      <protection/>
    </xf>
    <xf numFmtId="0" fontId="6" fillId="0" borderId="0" xfId="63" applyFont="1" applyFill="1" applyAlignment="1" applyProtection="1">
      <alignment/>
      <protection locked="0"/>
    </xf>
    <xf numFmtId="0" fontId="8" fillId="0" borderId="0" xfId="63" applyFont="1" applyFill="1" applyAlignment="1" applyProtection="1">
      <alignment/>
      <protection locked="0"/>
    </xf>
    <xf numFmtId="0" fontId="22" fillId="0" borderId="20" xfId="60" applyFont="1" applyFill="1" applyBorder="1" applyAlignment="1" applyProtection="1">
      <alignment horizontal="right" vertical="center"/>
      <protection/>
    </xf>
    <xf numFmtId="0" fontId="22" fillId="0" borderId="10" xfId="63" applyFont="1" applyFill="1" applyBorder="1" applyAlignment="1" applyProtection="1">
      <alignment horizontal="right" vertical="center"/>
      <protection/>
    </xf>
    <xf numFmtId="0" fontId="22" fillId="0" borderId="10" xfId="60" applyFont="1" applyFill="1" applyBorder="1" applyAlignment="1" applyProtection="1">
      <alignment horizontal="right" vertical="center"/>
      <protection/>
    </xf>
    <xf numFmtId="213" fontId="22" fillId="4" borderId="26" xfId="42" applyNumberFormat="1" applyFont="1" applyFill="1" applyBorder="1" applyAlignment="1" applyProtection="1">
      <alignment horizontal="right" vertical="center"/>
      <protection locked="0"/>
    </xf>
    <xf numFmtId="213" fontId="22" fillId="4" borderId="39" xfId="42" applyNumberFormat="1" applyFont="1" applyFill="1" applyBorder="1" applyAlignment="1" applyProtection="1">
      <alignment horizontal="right" vertical="center"/>
      <protection locked="0"/>
    </xf>
    <xf numFmtId="213" fontId="22" fillId="0" borderId="18" xfId="42" applyNumberFormat="1" applyFont="1" applyFill="1" applyBorder="1" applyAlignment="1" applyProtection="1">
      <alignment horizontal="right" vertical="center"/>
      <protection locked="0"/>
    </xf>
    <xf numFmtId="213" fontId="22" fillId="0" borderId="36" xfId="42" applyNumberFormat="1" applyFont="1" applyFill="1" applyBorder="1" applyAlignment="1" applyProtection="1">
      <alignment horizontal="right" vertical="center"/>
      <protection locked="0"/>
    </xf>
    <xf numFmtId="213" fontId="22" fillId="0" borderId="26" xfId="42" applyNumberFormat="1" applyFont="1" applyFill="1" applyBorder="1" applyAlignment="1" applyProtection="1">
      <alignment horizontal="right" vertical="center"/>
      <protection locked="0"/>
    </xf>
    <xf numFmtId="213" fontId="22" fillId="0" borderId="39" xfId="42" applyNumberFormat="1" applyFont="1" applyFill="1" applyBorder="1" applyAlignment="1" applyProtection="1">
      <alignment horizontal="right" vertical="center"/>
      <protection locked="0"/>
    </xf>
    <xf numFmtId="213" fontId="22" fillId="4" borderId="18" xfId="42" applyNumberFormat="1" applyFont="1" applyFill="1" applyBorder="1" applyAlignment="1" applyProtection="1">
      <alignment horizontal="right" vertical="center"/>
      <protection locked="0"/>
    </xf>
    <xf numFmtId="213" fontId="22" fillId="4" borderId="36" xfId="42" applyNumberFormat="1" applyFont="1" applyFill="1" applyBorder="1" applyAlignment="1" applyProtection="1">
      <alignment horizontal="right" vertical="center"/>
      <protection locked="0"/>
    </xf>
    <xf numFmtId="213" fontId="22" fillId="0" borderId="19" xfId="42" applyNumberFormat="1" applyFont="1" applyFill="1" applyBorder="1" applyAlignment="1" applyProtection="1">
      <alignment horizontal="right" vertical="center"/>
      <protection locked="0"/>
    </xf>
    <xf numFmtId="213" fontId="22" fillId="0" borderId="66" xfId="42" applyNumberFormat="1" applyFont="1" applyFill="1" applyBorder="1" applyAlignment="1" applyProtection="1">
      <alignment horizontal="right" vertical="center"/>
      <protection locked="0"/>
    </xf>
    <xf numFmtId="214" fontId="22" fillId="0" borderId="18" xfId="63" applyNumberFormat="1" applyFont="1" applyFill="1" applyBorder="1" applyAlignment="1" applyProtection="1">
      <alignment horizontal="right" vertical="center"/>
      <protection locked="0"/>
    </xf>
    <xf numFmtId="214" fontId="22" fillId="0" borderId="26" xfId="63" applyNumberFormat="1" applyFont="1" applyFill="1" applyBorder="1" applyAlignment="1" applyProtection="1">
      <alignment horizontal="right" vertical="center"/>
      <protection locked="0"/>
    </xf>
    <xf numFmtId="214" fontId="22" fillId="4" borderId="26" xfId="63" applyNumberFormat="1" applyFont="1" applyFill="1" applyBorder="1" applyAlignment="1" applyProtection="1">
      <alignment horizontal="right" vertical="center"/>
      <protection locked="0"/>
    </xf>
    <xf numFmtId="214" fontId="22" fillId="4" borderId="18" xfId="63" applyNumberFormat="1" applyFont="1" applyFill="1" applyBorder="1" applyAlignment="1" applyProtection="1">
      <alignment horizontal="right" vertical="center"/>
      <protection locked="0"/>
    </xf>
    <xf numFmtId="214" fontId="22" fillId="0" borderId="36" xfId="63" applyNumberFormat="1" applyFont="1" applyFill="1" applyBorder="1" applyAlignment="1" applyProtection="1">
      <alignment horizontal="right" vertical="center"/>
      <protection locked="0"/>
    </xf>
    <xf numFmtId="214" fontId="22" fillId="0" borderId="39" xfId="63" applyNumberFormat="1" applyFont="1" applyFill="1" applyBorder="1" applyAlignment="1" applyProtection="1">
      <alignment horizontal="right" vertical="center"/>
      <protection locked="0"/>
    </xf>
    <xf numFmtId="214" fontId="22" fillId="4" borderId="39" xfId="63" applyNumberFormat="1" applyFont="1" applyFill="1" applyBorder="1" applyAlignment="1" applyProtection="1">
      <alignment horizontal="right" vertical="center"/>
      <protection locked="0"/>
    </xf>
    <xf numFmtId="214" fontId="22" fillId="4" borderId="36" xfId="63" applyNumberFormat="1" applyFont="1" applyFill="1" applyBorder="1" applyAlignment="1" applyProtection="1">
      <alignment horizontal="right" vertical="center"/>
      <protection locked="0"/>
    </xf>
    <xf numFmtId="0" fontId="74" fillId="0" borderId="0" xfId="0" applyFont="1" applyAlignment="1">
      <alignment/>
    </xf>
    <xf numFmtId="0" fontId="3" fillId="0" borderId="41" xfId="0" applyFont="1" applyBorder="1" applyAlignment="1" applyProtection="1">
      <alignment horizontal="left" vertical="center"/>
      <protection locked="0"/>
    </xf>
    <xf numFmtId="0" fontId="3" fillId="0" borderId="44" xfId="0" applyFont="1" applyBorder="1" applyAlignment="1" applyProtection="1">
      <alignment horizontal="left" vertical="center"/>
      <protection locked="0"/>
    </xf>
    <xf numFmtId="0" fontId="3" fillId="0" borderId="23" xfId="0" applyFont="1" applyBorder="1" applyAlignment="1" applyProtection="1">
      <alignment horizontal="center" vertical="top" shrinkToFit="1"/>
      <protection locked="0"/>
    </xf>
    <xf numFmtId="0" fontId="3" fillId="0" borderId="18" xfId="0" applyFont="1" applyBorder="1" applyAlignment="1" applyProtection="1">
      <alignment horizontal="center" vertical="top" shrinkToFit="1"/>
      <protection locked="0"/>
    </xf>
    <xf numFmtId="0" fontId="3" fillId="20" borderId="81" xfId="0" applyFont="1" applyFill="1" applyBorder="1" applyAlignment="1" applyProtection="1">
      <alignment horizontal="center" vertical="center"/>
      <protection locked="0"/>
    </xf>
    <xf numFmtId="0" fontId="3" fillId="20" borderId="16" xfId="0" applyFont="1" applyFill="1" applyBorder="1" applyAlignment="1" applyProtection="1">
      <alignment horizontal="center" vertical="center"/>
      <protection locked="0"/>
    </xf>
    <xf numFmtId="0" fontId="3" fillId="20" borderId="44" xfId="0" applyFont="1" applyFill="1" applyBorder="1" applyAlignment="1" applyProtection="1">
      <alignment horizontal="center" vertical="center"/>
      <protection locked="0"/>
    </xf>
    <xf numFmtId="0" fontId="3" fillId="20" borderId="43" xfId="0" applyFont="1" applyFill="1" applyBorder="1" applyAlignment="1" applyProtection="1">
      <alignment horizontal="center" vertical="center"/>
      <protection locked="0"/>
    </xf>
    <xf numFmtId="0" fontId="9" fillId="0" borderId="13" xfId="0" applyFont="1" applyBorder="1" applyAlignment="1" applyProtection="1">
      <alignment horizontal="center" vertical="center"/>
      <protection locked="0"/>
    </xf>
    <xf numFmtId="0" fontId="9" fillId="0" borderId="25" xfId="0" applyFont="1" applyBorder="1" applyAlignment="1" applyProtection="1">
      <alignment horizontal="center" vertical="center"/>
      <protection locked="0"/>
    </xf>
    <xf numFmtId="0" fontId="25" fillId="0" borderId="0" xfId="0" applyFont="1" applyBorder="1" applyAlignment="1" applyProtection="1">
      <alignment horizontal="center"/>
      <protection/>
    </xf>
    <xf numFmtId="0" fontId="4" fillId="0" borderId="44" xfId="0" applyFont="1" applyBorder="1" applyAlignment="1" applyProtection="1">
      <alignment vertical="center"/>
      <protection locked="0"/>
    </xf>
    <xf numFmtId="0" fontId="4" fillId="0" borderId="43" xfId="0" applyFont="1" applyBorder="1" applyAlignment="1" applyProtection="1">
      <alignment vertical="center"/>
      <protection locked="0"/>
    </xf>
    <xf numFmtId="0" fontId="45" fillId="0" borderId="0" xfId="0" applyFont="1" applyAlignment="1" applyProtection="1">
      <alignment horizontal="center" vertical="center"/>
      <protection/>
    </xf>
    <xf numFmtId="0" fontId="10" fillId="0" borderId="13" xfId="0" applyFont="1" applyBorder="1" applyAlignment="1" applyProtection="1">
      <alignment horizontal="center"/>
      <protection locked="0"/>
    </xf>
    <xf numFmtId="0" fontId="10" fillId="0" borderId="25" xfId="0" applyFont="1" applyBorder="1" applyAlignment="1" applyProtection="1">
      <alignment horizontal="center"/>
      <protection locked="0"/>
    </xf>
    <xf numFmtId="0" fontId="3" fillId="0" borderId="16" xfId="0" applyFont="1" applyBorder="1" applyAlignment="1" applyProtection="1">
      <alignment horizontal="left" vertical="center"/>
      <protection locked="0"/>
    </xf>
    <xf numFmtId="0" fontId="4" fillId="0" borderId="16" xfId="0" applyFont="1" applyBorder="1" applyAlignment="1" applyProtection="1">
      <alignment vertical="center"/>
      <protection locked="0"/>
    </xf>
    <xf numFmtId="0" fontId="4" fillId="0" borderId="45" xfId="0" applyFont="1" applyBorder="1" applyAlignment="1" applyProtection="1">
      <alignment vertical="center"/>
      <protection locked="0"/>
    </xf>
    <xf numFmtId="0" fontId="19" fillId="0" borderId="37" xfId="0" applyFont="1" applyFill="1" applyBorder="1" applyAlignment="1" applyProtection="1">
      <alignment horizontal="center"/>
      <protection/>
    </xf>
    <xf numFmtId="0" fontId="19" fillId="0" borderId="80" xfId="0" applyFont="1" applyFill="1" applyBorder="1" applyAlignment="1" applyProtection="1">
      <alignment horizontal="center"/>
      <protection/>
    </xf>
    <xf numFmtId="0" fontId="15" fillId="0" borderId="16" xfId="0" applyFont="1" applyFill="1" applyBorder="1" applyAlignment="1" applyProtection="1">
      <alignment horizontal="center" vertical="center"/>
      <protection/>
    </xf>
    <xf numFmtId="0" fontId="15" fillId="0" borderId="25" xfId="0" applyFont="1" applyFill="1" applyBorder="1" applyAlignment="1" applyProtection="1">
      <alignment horizontal="center" vertical="center"/>
      <protection/>
    </xf>
    <xf numFmtId="0" fontId="15" fillId="0" borderId="0" xfId="0" applyFont="1" applyFill="1" applyBorder="1" applyAlignment="1" applyProtection="1">
      <alignment horizontal="center" vertical="center"/>
      <protection/>
    </xf>
    <xf numFmtId="0" fontId="15" fillId="0" borderId="48" xfId="0" applyFont="1" applyFill="1" applyBorder="1" applyAlignment="1" applyProtection="1">
      <alignment horizontal="center" vertical="center"/>
      <protection/>
    </xf>
    <xf numFmtId="0" fontId="7" fillId="0" borderId="41" xfId="0" applyFont="1" applyFill="1" applyBorder="1" applyAlignment="1" applyProtection="1">
      <alignment horizontal="center"/>
      <protection/>
    </xf>
    <xf numFmtId="0" fontId="7" fillId="0" borderId="44" xfId="0" applyFont="1" applyFill="1" applyBorder="1" applyAlignment="1" applyProtection="1">
      <alignment horizontal="center"/>
      <protection/>
    </xf>
    <xf numFmtId="0" fontId="15" fillId="0" borderId="32" xfId="0" applyFont="1" applyFill="1" applyBorder="1" applyAlignment="1" applyProtection="1">
      <alignment horizontal="center" vertical="center"/>
      <protection/>
    </xf>
    <xf numFmtId="0" fontId="15" fillId="0" borderId="14" xfId="0" applyFont="1" applyFill="1" applyBorder="1" applyAlignment="1" applyProtection="1">
      <alignment horizontal="center" vertical="center"/>
      <protection/>
    </xf>
    <xf numFmtId="0" fontId="15" fillId="0" borderId="35" xfId="0" applyFont="1" applyFill="1" applyBorder="1" applyAlignment="1" applyProtection="1">
      <alignment horizontal="center" vertical="center"/>
      <protection/>
    </xf>
    <xf numFmtId="0" fontId="7" fillId="0" borderId="81" xfId="0" applyFont="1" applyFill="1" applyBorder="1" applyAlignment="1" applyProtection="1">
      <alignment horizontal="center"/>
      <protection/>
    </xf>
    <xf numFmtId="0" fontId="7" fillId="0" borderId="43" xfId="0" applyFont="1" applyFill="1" applyBorder="1" applyAlignment="1" applyProtection="1">
      <alignment horizontal="center"/>
      <protection/>
    </xf>
    <xf numFmtId="0" fontId="14" fillId="0" borderId="44" xfId="0" applyFont="1" applyBorder="1" applyAlignment="1" applyProtection="1">
      <alignment horizontal="left" vertical="center"/>
      <protection locked="0"/>
    </xf>
    <xf numFmtId="0" fontId="14" fillId="0" borderId="43" xfId="0" applyFont="1" applyBorder="1" applyAlignment="1" applyProtection="1">
      <alignment horizontal="left" vertical="center"/>
      <protection locked="0"/>
    </xf>
    <xf numFmtId="0" fontId="15" fillId="0" borderId="14" xfId="0" applyFont="1" applyFill="1" applyBorder="1" applyAlignment="1" applyProtection="1">
      <alignment horizontal="center" vertical="center"/>
      <protection locked="0"/>
    </xf>
    <xf numFmtId="0" fontId="15" fillId="0" borderId="33" xfId="0" applyFont="1" applyFill="1" applyBorder="1" applyAlignment="1" applyProtection="1">
      <alignment horizontal="center" vertical="center"/>
      <protection locked="0"/>
    </xf>
    <xf numFmtId="0" fontId="15" fillId="0" borderId="35" xfId="0" applyFont="1" applyFill="1" applyBorder="1" applyAlignment="1" applyProtection="1">
      <alignment horizontal="center" vertical="center"/>
      <protection locked="0"/>
    </xf>
    <xf numFmtId="0" fontId="14" fillId="0" borderId="28" xfId="0" applyFont="1" applyFill="1" applyBorder="1" applyAlignment="1" applyProtection="1">
      <alignment horizontal="center" vertical="center"/>
      <protection locked="0"/>
    </xf>
    <xf numFmtId="0" fontId="14" fillId="0" borderId="78" xfId="0" applyFont="1" applyFill="1" applyBorder="1" applyAlignment="1" applyProtection="1">
      <alignment horizontal="center" vertical="center"/>
      <protection locked="0"/>
    </xf>
    <xf numFmtId="0" fontId="14" fillId="0" borderId="22" xfId="0" applyFont="1" applyFill="1" applyBorder="1" applyAlignment="1" applyProtection="1">
      <alignment horizontal="center" vertical="center"/>
      <protection locked="0"/>
    </xf>
    <xf numFmtId="0" fontId="14" fillId="0" borderId="52" xfId="0" applyFont="1" applyFill="1" applyBorder="1" applyAlignment="1" applyProtection="1">
      <alignment horizontal="center" vertical="center"/>
      <protection locked="0"/>
    </xf>
    <xf numFmtId="0" fontId="14" fillId="0" borderId="22" xfId="0" applyFont="1" applyFill="1" applyBorder="1" applyAlignment="1" applyProtection="1">
      <alignment horizontal="center" vertical="center"/>
      <protection/>
    </xf>
    <xf numFmtId="0" fontId="14" fillId="0" borderId="52" xfId="0" applyFont="1" applyFill="1" applyBorder="1" applyAlignment="1" applyProtection="1">
      <alignment horizontal="center" vertical="center"/>
      <protection/>
    </xf>
    <xf numFmtId="0" fontId="14" fillId="0" borderId="28" xfId="0" applyFont="1" applyFill="1" applyBorder="1" applyAlignment="1" applyProtection="1">
      <alignment horizontal="center" vertical="center"/>
      <protection/>
    </xf>
    <xf numFmtId="0" fontId="14" fillId="0" borderId="78" xfId="0" applyFont="1" applyFill="1" applyBorder="1" applyAlignment="1" applyProtection="1">
      <alignment horizontal="center" vertical="center"/>
      <protection/>
    </xf>
    <xf numFmtId="0" fontId="10" fillId="0" borderId="14" xfId="0" applyFont="1" applyFill="1" applyBorder="1" applyAlignment="1" applyProtection="1">
      <alignment horizontal="center" vertical="center"/>
      <protection locked="0"/>
    </xf>
    <xf numFmtId="0" fontId="10" fillId="0" borderId="0" xfId="0" applyFont="1" applyFill="1" applyBorder="1" applyAlignment="1" applyProtection="1">
      <alignment horizontal="center" vertical="center"/>
      <protection locked="0"/>
    </xf>
    <xf numFmtId="0" fontId="42" fillId="0" borderId="40" xfId="0" applyFont="1" applyBorder="1" applyAlignment="1" applyProtection="1">
      <alignment horizontal="left" vertical="center"/>
      <protection locked="0"/>
    </xf>
    <xf numFmtId="0" fontId="42" fillId="0" borderId="16" xfId="0" applyFont="1" applyBorder="1" applyAlignment="1" applyProtection="1">
      <alignment horizontal="left" vertical="center"/>
      <protection locked="0"/>
    </xf>
    <xf numFmtId="0" fontId="42" fillId="0" borderId="21" xfId="0" applyFont="1" applyBorder="1" applyAlignment="1" applyProtection="1">
      <alignment horizontal="left" vertical="center"/>
      <protection locked="0"/>
    </xf>
    <xf numFmtId="0" fontId="4" fillId="0" borderId="53" xfId="0" applyNumberFormat="1" applyFont="1" applyFill="1" applyBorder="1" applyAlignment="1" applyProtection="1">
      <alignment horizontal="center"/>
      <protection/>
    </xf>
    <xf numFmtId="0" fontId="14" fillId="0" borderId="37" xfId="0" applyNumberFormat="1" applyFont="1" applyFill="1" applyBorder="1" applyAlignment="1" applyProtection="1">
      <alignment horizontal="center" vertical="center"/>
      <protection locked="0"/>
    </xf>
    <xf numFmtId="0" fontId="14" fillId="0" borderId="63" xfId="0" applyNumberFormat="1" applyFont="1" applyFill="1" applyBorder="1" applyAlignment="1" applyProtection="1">
      <alignment horizontal="center" vertical="center"/>
      <protection locked="0"/>
    </xf>
    <xf numFmtId="0" fontId="42" fillId="0" borderId="20" xfId="0" applyFont="1" applyFill="1" applyBorder="1" applyAlignment="1" applyProtection="1">
      <alignment horizontal="left"/>
      <protection locked="0"/>
    </xf>
    <xf numFmtId="0" fontId="0" fillId="0" borderId="25" xfId="0" applyBorder="1" applyAlignment="1" applyProtection="1">
      <alignment/>
      <protection locked="0"/>
    </xf>
    <xf numFmtId="0" fontId="9" fillId="0" borderId="0" xfId="0" applyFont="1" applyAlignment="1" applyProtection="1">
      <alignment horizontal="center"/>
      <protection/>
    </xf>
    <xf numFmtId="0" fontId="9" fillId="0" borderId="0" xfId="0" applyFont="1" applyBorder="1" applyAlignment="1" applyProtection="1">
      <alignment horizontal="center"/>
      <protection/>
    </xf>
    <xf numFmtId="0" fontId="21" fillId="0" borderId="32" xfId="0" applyFont="1" applyBorder="1" applyAlignment="1" applyProtection="1">
      <alignment horizontal="center" vertical="center"/>
      <protection/>
    </xf>
    <xf numFmtId="0" fontId="21" fillId="0" borderId="35" xfId="0" applyFont="1" applyBorder="1" applyAlignment="1" applyProtection="1">
      <alignment horizontal="center" vertical="center"/>
      <protection/>
    </xf>
    <xf numFmtId="0" fontId="21" fillId="0" borderId="33" xfId="0" applyFont="1" applyBorder="1" applyAlignment="1" applyProtection="1">
      <alignment horizontal="center" vertical="center"/>
      <protection/>
    </xf>
    <xf numFmtId="0" fontId="15" fillId="0" borderId="32" xfId="0" applyFont="1" applyFill="1" applyBorder="1" applyAlignment="1" applyProtection="1">
      <alignment horizontal="center" vertical="center"/>
      <protection locked="0"/>
    </xf>
    <xf numFmtId="0" fontId="3" fillId="0" borderId="43" xfId="0" applyFont="1" applyBorder="1" applyAlignment="1" applyProtection="1">
      <alignment horizontal="left" vertical="center"/>
      <protection locked="0"/>
    </xf>
    <xf numFmtId="0" fontId="10" fillId="0" borderId="25" xfId="0" applyFont="1" applyFill="1" applyBorder="1" applyAlignment="1" applyProtection="1">
      <alignment horizontal="center" vertical="center"/>
      <protection locked="0"/>
    </xf>
    <xf numFmtId="0" fontId="19" fillId="0" borderId="0" xfId="0" applyFont="1" applyFill="1" applyBorder="1" applyAlignment="1" applyProtection="1">
      <alignment horizontal="center" vertical="center"/>
      <protection locked="0"/>
    </xf>
    <xf numFmtId="0" fontId="19" fillId="0" borderId="25" xfId="0" applyFont="1" applyFill="1" applyBorder="1" applyAlignment="1" applyProtection="1">
      <alignment horizontal="center" vertical="center"/>
      <protection locked="0"/>
    </xf>
    <xf numFmtId="0" fontId="19" fillId="0" borderId="0" xfId="0" applyFont="1" applyFill="1" applyBorder="1" applyAlignment="1" applyProtection="1" quotePrefix="1">
      <alignment horizontal="center" vertical="center" wrapText="1"/>
      <protection locked="0"/>
    </xf>
    <xf numFmtId="0" fontId="19" fillId="0" borderId="25" xfId="0" applyFont="1" applyFill="1" applyBorder="1" applyAlignment="1" applyProtection="1" quotePrefix="1">
      <alignment horizontal="center" vertical="center" wrapText="1"/>
      <protection locked="0"/>
    </xf>
    <xf numFmtId="0" fontId="0" fillId="0" borderId="21" xfId="0" applyBorder="1" applyAlignment="1" applyProtection="1">
      <alignment/>
      <protection locked="0"/>
    </xf>
    <xf numFmtId="0" fontId="0" fillId="0" borderId="42" xfId="0" applyBorder="1" applyAlignment="1">
      <alignment horizontal="center" vertical="center"/>
    </xf>
    <xf numFmtId="0" fontId="0" fillId="0" borderId="39" xfId="0" applyBorder="1" applyAlignment="1">
      <alignment horizontal="center" vertical="center"/>
    </xf>
    <xf numFmtId="0" fontId="0" fillId="0" borderId="59" xfId="0" applyBorder="1" applyAlignment="1">
      <alignment horizontal="center" vertical="center"/>
    </xf>
    <xf numFmtId="0" fontId="0" fillId="0" borderId="63" xfId="0" applyFont="1" applyBorder="1" applyAlignment="1">
      <alignment horizontal="center" vertical="center" wrapText="1"/>
    </xf>
    <xf numFmtId="0" fontId="0" fillId="0" borderId="46" xfId="0" applyFont="1" applyBorder="1" applyAlignment="1">
      <alignment horizontal="center" vertical="center" wrapText="1"/>
    </xf>
    <xf numFmtId="0" fontId="0" fillId="0" borderId="92" xfId="0" applyFont="1" applyBorder="1" applyAlignment="1">
      <alignment horizontal="center" vertical="center"/>
    </xf>
    <xf numFmtId="0" fontId="0" fillId="0" borderId="38" xfId="0" applyBorder="1" applyAlignment="1">
      <alignment horizontal="center" vertical="center"/>
    </xf>
    <xf numFmtId="0" fontId="0" fillId="0" borderId="83" xfId="0" applyBorder="1" applyAlignment="1">
      <alignment horizontal="center" vertical="center"/>
    </xf>
    <xf numFmtId="0" fontId="0" fillId="0" borderId="42" xfId="0" applyFont="1" applyBorder="1" applyAlignment="1">
      <alignment horizontal="center" vertical="center"/>
    </xf>
    <xf numFmtId="0" fontId="74" fillId="0" borderId="42" xfId="0" applyFont="1" applyBorder="1" applyAlignment="1">
      <alignment horizontal="center" vertical="center"/>
    </xf>
    <xf numFmtId="0" fontId="74" fillId="0" borderId="59" xfId="0" applyFont="1" applyBorder="1" applyAlignment="1">
      <alignment horizontal="center" vertical="center"/>
    </xf>
    <xf numFmtId="0" fontId="0" fillId="0" borderId="93" xfId="0" applyFont="1" applyBorder="1" applyAlignment="1">
      <alignment horizontal="center"/>
    </xf>
    <xf numFmtId="0" fontId="0" fillId="0" borderId="42" xfId="0" applyFont="1" applyBorder="1" applyAlignment="1">
      <alignment horizontal="center"/>
    </xf>
    <xf numFmtId="0" fontId="0" fillId="0" borderId="94" xfId="0" applyFont="1" applyBorder="1" applyAlignment="1">
      <alignment horizontal="center" vertical="center"/>
    </xf>
    <xf numFmtId="0" fontId="0" fillId="0" borderId="96" xfId="0" applyBorder="1" applyAlignment="1">
      <alignment horizontal="center" vertical="center"/>
    </xf>
    <xf numFmtId="0" fontId="0" fillId="0" borderId="95" xfId="0" applyBorder="1" applyAlignment="1">
      <alignment horizontal="center" vertical="center"/>
    </xf>
    <xf numFmtId="0" fontId="0" fillId="0" borderId="26" xfId="0" applyBorder="1" applyAlignment="1">
      <alignment horizontal="center"/>
    </xf>
    <xf numFmtId="0" fontId="0" fillId="0" borderId="39" xfId="0" applyBorder="1" applyAlignment="1">
      <alignment horizontal="center"/>
    </xf>
    <xf numFmtId="0" fontId="0" fillId="0" borderId="63" xfId="0" applyBorder="1" applyAlignment="1">
      <alignment horizontal="center"/>
    </xf>
    <xf numFmtId="0" fontId="0" fillId="0" borderId="93" xfId="0" applyBorder="1" applyAlignment="1">
      <alignment horizontal="center"/>
    </xf>
    <xf numFmtId="0" fontId="0" fillId="0" borderId="42" xfId="0" applyBorder="1" applyAlignment="1">
      <alignment horizontal="center"/>
    </xf>
    <xf numFmtId="0" fontId="8" fillId="0" borderId="92" xfId="0" applyFont="1" applyFill="1" applyBorder="1" applyAlignment="1" applyProtection="1">
      <alignment horizontal="center"/>
      <protection/>
    </xf>
    <xf numFmtId="0" fontId="8" fillId="0" borderId="42" xfId="0" applyFont="1" applyFill="1" applyBorder="1" applyAlignment="1" applyProtection="1">
      <alignment horizontal="center"/>
      <protection/>
    </xf>
    <xf numFmtId="0" fontId="32" fillId="0" borderId="32" xfId="63" applyFont="1" applyFill="1" applyBorder="1" applyAlignment="1" applyProtection="1">
      <alignment horizontal="center" vertical="center"/>
      <protection/>
    </xf>
    <xf numFmtId="0" fontId="32" fillId="0" borderId="14" xfId="63" applyFont="1" applyFill="1" applyBorder="1" applyAlignment="1" applyProtection="1">
      <alignment horizontal="center" vertical="center"/>
      <protection/>
    </xf>
    <xf numFmtId="0" fontId="3" fillId="0" borderId="37" xfId="58" applyFont="1" applyFill="1" applyBorder="1" applyAlignment="1" applyProtection="1">
      <alignment horizontal="center" vertical="center"/>
      <protection locked="0"/>
    </xf>
    <xf numFmtId="0" fontId="4" fillId="0" borderId="37" xfId="58" applyFont="1" applyBorder="1" applyAlignment="1" applyProtection="1">
      <alignment horizontal="center" vertical="center"/>
      <protection locked="0"/>
    </xf>
    <xf numFmtId="0" fontId="4" fillId="0" borderId="80" xfId="58" applyFont="1" applyBorder="1" applyAlignment="1" applyProtection="1">
      <alignment horizontal="center" vertical="center"/>
      <protection locked="0"/>
    </xf>
    <xf numFmtId="0" fontId="3" fillId="0" borderId="41" xfId="63" applyFont="1" applyFill="1" applyBorder="1" applyAlignment="1" applyProtection="1">
      <alignment vertical="center"/>
      <protection locked="0"/>
    </xf>
    <xf numFmtId="0" fontId="3" fillId="0" borderId="41" xfId="63" applyFont="1" applyBorder="1" applyAlignment="1" applyProtection="1">
      <alignment vertical="center"/>
      <protection locked="0"/>
    </xf>
    <xf numFmtId="0" fontId="4" fillId="0" borderId="44" xfId="58" applyFont="1" applyBorder="1" applyAlignment="1" applyProtection="1">
      <alignment vertical="center"/>
      <protection locked="0"/>
    </xf>
    <xf numFmtId="0" fontId="4" fillId="0" borderId="43" xfId="58" applyFont="1" applyBorder="1" applyAlignment="1" applyProtection="1">
      <alignment vertical="center"/>
      <protection locked="0"/>
    </xf>
    <xf numFmtId="0" fontId="42" fillId="0" borderId="28" xfId="0" applyFont="1" applyFill="1" applyBorder="1" applyAlignment="1" applyProtection="1">
      <alignment horizontal="left"/>
      <protection locked="0"/>
    </xf>
    <xf numFmtId="0" fontId="0" fillId="0" borderId="52" xfId="0" applyBorder="1" applyAlignment="1" applyProtection="1">
      <alignment/>
      <protection locked="0"/>
    </xf>
    <xf numFmtId="0" fontId="10" fillId="0" borderId="0" xfId="63" applyFont="1" applyFill="1" applyBorder="1" applyAlignment="1" applyProtection="1">
      <alignment horizontal="center" vertical="top"/>
      <protection locked="0"/>
    </xf>
    <xf numFmtId="0" fontId="10" fillId="0" borderId="25" xfId="63" applyFont="1" applyFill="1" applyBorder="1" applyAlignment="1" applyProtection="1">
      <alignment horizontal="center" vertical="top"/>
      <protection locked="0"/>
    </xf>
    <xf numFmtId="0" fontId="19" fillId="0" borderId="0" xfId="58" applyFont="1" applyBorder="1" applyAlignment="1" applyProtection="1">
      <alignment horizontal="center"/>
      <protection locked="0"/>
    </xf>
    <xf numFmtId="0" fontId="19" fillId="0" borderId="25" xfId="58" applyFont="1" applyBorder="1" applyAlignment="1" applyProtection="1">
      <alignment horizontal="center"/>
      <protection locked="0"/>
    </xf>
    <xf numFmtId="0" fontId="6" fillId="0" borderId="22" xfId="63" applyFont="1" applyFill="1" applyBorder="1" applyAlignment="1" applyProtection="1">
      <alignment horizontal="center" vertical="center"/>
      <protection locked="0"/>
    </xf>
    <xf numFmtId="0" fontId="6" fillId="0" borderId="78" xfId="63" applyFont="1" applyFill="1" applyBorder="1" applyAlignment="1" applyProtection="1">
      <alignment horizontal="center" vertical="center"/>
      <protection locked="0"/>
    </xf>
    <xf numFmtId="0" fontId="6" fillId="0" borderId="28" xfId="63" applyFont="1" applyFill="1" applyBorder="1" applyAlignment="1" applyProtection="1">
      <alignment horizontal="center" vertical="center"/>
      <protection/>
    </xf>
    <xf numFmtId="0" fontId="6" fillId="0" borderId="52" xfId="63" applyFont="1" applyFill="1" applyBorder="1" applyAlignment="1" applyProtection="1">
      <alignment horizontal="center" vertical="center"/>
      <protection/>
    </xf>
    <xf numFmtId="0" fontId="4" fillId="0" borderId="22" xfId="58" applyFont="1" applyBorder="1" applyAlignment="1" applyProtection="1">
      <alignment horizontal="center" vertical="center"/>
      <protection locked="0"/>
    </xf>
    <xf numFmtId="0" fontId="4" fillId="0" borderId="78" xfId="58" applyFont="1" applyBorder="1" applyAlignment="1" applyProtection="1">
      <alignment horizontal="center" vertical="center"/>
      <protection locked="0"/>
    </xf>
    <xf numFmtId="0" fontId="6" fillId="0" borderId="22" xfId="63" applyFont="1" applyFill="1" applyBorder="1" applyAlignment="1" applyProtection="1">
      <alignment horizontal="center" vertical="center"/>
      <protection/>
    </xf>
    <xf numFmtId="0" fontId="6" fillId="0" borderId="78" xfId="63" applyFont="1" applyFill="1" applyBorder="1" applyAlignment="1" applyProtection="1">
      <alignment horizontal="center" vertical="center"/>
      <protection/>
    </xf>
    <xf numFmtId="0" fontId="6" fillId="0" borderId="0" xfId="63" applyFont="1" applyFill="1" applyBorder="1" applyAlignment="1" applyProtection="1">
      <alignment vertical="top"/>
      <protection locked="0"/>
    </xf>
    <xf numFmtId="0" fontId="4" fillId="0" borderId="0" xfId="58" applyFont="1" applyBorder="1" applyAlignment="1" applyProtection="1">
      <alignment vertical="top"/>
      <protection locked="0"/>
    </xf>
    <xf numFmtId="0" fontId="4" fillId="0" borderId="48" xfId="58" applyFont="1" applyBorder="1" applyAlignment="1" applyProtection="1">
      <alignment vertical="top"/>
      <protection locked="0"/>
    </xf>
    <xf numFmtId="0" fontId="32" fillId="0" borderId="40" xfId="63" applyFont="1" applyFill="1" applyBorder="1" applyAlignment="1" applyProtection="1">
      <alignment horizontal="center" vertical="center"/>
      <protection locked="0"/>
    </xf>
    <xf numFmtId="0" fontId="32" fillId="0" borderId="16" xfId="63" applyFont="1" applyFill="1" applyBorder="1" applyAlignment="1" applyProtection="1">
      <alignment horizontal="center" vertical="center"/>
      <protection locked="0"/>
    </xf>
    <xf numFmtId="0" fontId="32" fillId="0" borderId="21" xfId="63" applyFont="1" applyFill="1" applyBorder="1" applyAlignment="1" applyProtection="1">
      <alignment horizontal="center" vertical="center"/>
      <protection locked="0"/>
    </xf>
    <xf numFmtId="0" fontId="32" fillId="0" borderId="45" xfId="63" applyFont="1" applyFill="1" applyBorder="1" applyAlignment="1" applyProtection="1">
      <alignment horizontal="center" vertical="center"/>
      <protection locked="0"/>
    </xf>
    <xf numFmtId="0" fontId="8" fillId="24" borderId="14" xfId="58" applyFont="1" applyFill="1" applyBorder="1" applyAlignment="1" applyProtection="1">
      <alignment horizontal="left" vertical="top" wrapText="1"/>
      <protection/>
    </xf>
    <xf numFmtId="0" fontId="32" fillId="0" borderId="40" xfId="63" applyFont="1" applyFill="1" applyBorder="1" applyAlignment="1" applyProtection="1">
      <alignment horizontal="center" vertical="center"/>
      <protection/>
    </xf>
    <xf numFmtId="0" fontId="32" fillId="0" borderId="16" xfId="63" applyFont="1" applyFill="1" applyBorder="1" applyAlignment="1" applyProtection="1">
      <alignment horizontal="center" vertical="center"/>
      <protection/>
    </xf>
    <xf numFmtId="0" fontId="32" fillId="0" borderId="21" xfId="63" applyFont="1" applyFill="1" applyBorder="1" applyAlignment="1" applyProtection="1">
      <alignment horizontal="center" vertical="center"/>
      <protection/>
    </xf>
    <xf numFmtId="0" fontId="32" fillId="0" borderId="45" xfId="63" applyFont="1" applyFill="1" applyBorder="1" applyAlignment="1" applyProtection="1">
      <alignment horizontal="center" vertical="center"/>
      <protection/>
    </xf>
    <xf numFmtId="0" fontId="6" fillId="0" borderId="28" xfId="63" applyFont="1" applyFill="1" applyBorder="1" applyAlignment="1" applyProtection="1">
      <alignment horizontal="center" vertical="center"/>
      <protection locked="0"/>
    </xf>
    <xf numFmtId="0" fontId="6" fillId="0" borderId="52" xfId="63" applyFont="1" applyFill="1" applyBorder="1" applyAlignment="1" applyProtection="1">
      <alignment horizontal="center" vertical="center"/>
      <protection locked="0"/>
    </xf>
    <xf numFmtId="0" fontId="14" fillId="0" borderId="28" xfId="0" applyFont="1" applyFill="1" applyBorder="1" applyAlignment="1" applyProtection="1">
      <alignment horizontal="center" vertical="center"/>
      <protection/>
    </xf>
    <xf numFmtId="0" fontId="14" fillId="0" borderId="52" xfId="0" applyFont="1" applyFill="1" applyBorder="1" applyAlignment="1" applyProtection="1">
      <alignment horizontal="center" vertical="center"/>
      <protection/>
    </xf>
    <xf numFmtId="0" fontId="14" fillId="0" borderId="22" xfId="0" applyFont="1" applyFill="1" applyBorder="1" applyAlignment="1" applyProtection="1">
      <alignment horizontal="center" vertical="center"/>
      <protection/>
    </xf>
    <xf numFmtId="0" fontId="14" fillId="0" borderId="78" xfId="0" applyFont="1" applyFill="1" applyBorder="1" applyAlignment="1" applyProtection="1">
      <alignment horizontal="center" vertical="center"/>
      <protection/>
    </xf>
    <xf numFmtId="0" fontId="4" fillId="0" borderId="53" xfId="0" applyNumberFormat="1" applyFont="1" applyFill="1" applyBorder="1" applyAlignment="1" applyProtection="1">
      <alignment horizontal="center"/>
      <protection/>
    </xf>
    <xf numFmtId="0" fontId="19" fillId="0" borderId="37" xfId="0" applyFont="1" applyFill="1" applyBorder="1" applyAlignment="1" applyProtection="1">
      <alignment horizontal="center"/>
      <protection/>
    </xf>
    <xf numFmtId="0" fontId="19" fillId="0" borderId="80" xfId="0" applyFont="1" applyFill="1" applyBorder="1" applyAlignment="1" applyProtection="1">
      <alignment horizontal="center"/>
      <protection/>
    </xf>
    <xf numFmtId="0" fontId="15" fillId="0" borderId="16" xfId="0" applyFont="1" applyFill="1" applyBorder="1" applyAlignment="1" applyProtection="1">
      <alignment horizontal="center" vertical="center"/>
      <protection/>
    </xf>
    <xf numFmtId="0" fontId="15" fillId="0" borderId="25" xfId="0" applyFont="1" applyFill="1" applyBorder="1" applyAlignment="1" applyProtection="1">
      <alignment horizontal="center" vertical="center"/>
      <protection/>
    </xf>
    <xf numFmtId="0" fontId="15" fillId="0" borderId="0" xfId="0" applyFont="1" applyFill="1" applyBorder="1" applyAlignment="1" applyProtection="1">
      <alignment horizontal="center" vertical="center"/>
      <protection/>
    </xf>
    <xf numFmtId="0" fontId="15" fillId="0" borderId="48" xfId="0" applyFont="1" applyFill="1" applyBorder="1" applyAlignment="1" applyProtection="1">
      <alignment horizontal="center" vertical="center"/>
      <protection/>
    </xf>
    <xf numFmtId="0" fontId="4" fillId="0" borderId="0" xfId="0" applyFont="1" applyFill="1" applyAlignment="1" applyProtection="1">
      <alignment horizontal="left"/>
      <protection/>
    </xf>
    <xf numFmtId="0" fontId="4" fillId="0" borderId="0" xfId="0" applyFont="1" applyAlignment="1" applyProtection="1">
      <alignment horizontal="left"/>
      <protection/>
    </xf>
    <xf numFmtId="0" fontId="14" fillId="0" borderId="0" xfId="0" applyFont="1" applyFill="1" applyBorder="1" applyAlignment="1" applyProtection="1">
      <alignment horizontal="left"/>
      <protection/>
    </xf>
    <xf numFmtId="0" fontId="14" fillId="0" borderId="0" xfId="0" applyFont="1" applyBorder="1" applyAlignment="1" applyProtection="1">
      <alignment horizontal="left"/>
      <protection/>
    </xf>
    <xf numFmtId="0" fontId="10" fillId="0" borderId="75" xfId="0" applyFont="1" applyFill="1" applyBorder="1" applyAlignment="1" applyProtection="1">
      <alignment horizontal="center" vertical="center"/>
      <protection locked="0"/>
    </xf>
    <xf numFmtId="0" fontId="10" fillId="0" borderId="0" xfId="0" applyFont="1" applyFill="1" applyBorder="1" applyAlignment="1" applyProtection="1">
      <alignment horizontal="center" vertical="center"/>
      <protection locked="0"/>
    </xf>
    <xf numFmtId="0" fontId="3" fillId="0" borderId="47" xfId="0" applyFont="1" applyBorder="1" applyAlignment="1" applyProtection="1">
      <alignment horizontal="left" vertical="center"/>
      <protection locked="0"/>
    </xf>
    <xf numFmtId="0" fontId="3" fillId="0" borderId="97" xfId="0" applyNumberFormat="1" applyFont="1" applyFill="1" applyBorder="1" applyAlignment="1" applyProtection="1">
      <alignment horizontal="center" vertical="center"/>
      <protection locked="0"/>
    </xf>
    <xf numFmtId="0" fontId="15" fillId="0" borderId="14" xfId="0" applyFont="1" applyFill="1" applyBorder="1" applyAlignment="1" applyProtection="1">
      <alignment horizontal="center" vertical="center"/>
      <protection/>
    </xf>
    <xf numFmtId="0" fontId="15" fillId="0" borderId="35" xfId="0" applyFont="1" applyFill="1" applyBorder="1" applyAlignment="1" applyProtection="1">
      <alignment horizontal="center" vertical="center"/>
      <protection/>
    </xf>
    <xf numFmtId="0" fontId="15" fillId="0" borderId="32" xfId="0" applyFont="1" applyFill="1" applyBorder="1" applyAlignment="1" applyProtection="1">
      <alignment horizontal="center" vertical="center"/>
      <protection/>
    </xf>
    <xf numFmtId="0" fontId="15" fillId="0" borderId="40" xfId="0" applyFont="1" applyFill="1" applyBorder="1" applyAlignment="1" applyProtection="1">
      <alignment horizontal="center" vertical="center"/>
      <protection locked="0"/>
    </xf>
    <xf numFmtId="0" fontId="15" fillId="0" borderId="16" xfId="0" applyFont="1" applyFill="1" applyBorder="1" applyAlignment="1" applyProtection="1">
      <alignment horizontal="center" vertical="center"/>
      <protection locked="0"/>
    </xf>
    <xf numFmtId="0" fontId="15" fillId="0" borderId="0" xfId="0" applyFont="1" applyFill="1" applyBorder="1" applyAlignment="1" applyProtection="1">
      <alignment horizontal="center" vertical="center"/>
      <protection locked="0"/>
    </xf>
    <xf numFmtId="0" fontId="15" fillId="0" borderId="25" xfId="0" applyFont="1" applyFill="1" applyBorder="1" applyAlignment="1" applyProtection="1">
      <alignment horizontal="center" vertical="center"/>
      <protection locked="0"/>
    </xf>
    <xf numFmtId="0" fontId="14" fillId="0" borderId="98" xfId="0" applyFont="1" applyFill="1" applyBorder="1" applyAlignment="1" applyProtection="1">
      <alignment horizontal="center" vertical="center"/>
      <protection locked="0"/>
    </xf>
    <xf numFmtId="0" fontId="15" fillId="0" borderId="99" xfId="0" applyFont="1" applyFill="1" applyBorder="1" applyAlignment="1" applyProtection="1">
      <alignment horizontal="center" vertical="center"/>
      <protection locked="0"/>
    </xf>
    <xf numFmtId="0" fontId="3" fillId="20" borderId="81" xfId="0" applyFont="1" applyFill="1" applyBorder="1" applyAlignment="1" applyProtection="1">
      <alignment horizontal="center" vertical="center"/>
      <protection locked="0"/>
    </xf>
    <xf numFmtId="0" fontId="3" fillId="20" borderId="44" xfId="0" applyFont="1" applyFill="1" applyBorder="1" applyAlignment="1" applyProtection="1">
      <alignment horizontal="center" vertical="center"/>
      <protection locked="0"/>
    </xf>
    <xf numFmtId="0" fontId="3" fillId="20" borderId="43" xfId="0" applyFont="1" applyFill="1" applyBorder="1" applyAlignment="1" applyProtection="1">
      <alignment horizontal="center" vertical="center"/>
      <protection locked="0"/>
    </xf>
    <xf numFmtId="0" fontId="3" fillId="0" borderId="31" xfId="0" applyFont="1" applyFill="1" applyBorder="1" applyAlignment="1" applyProtection="1">
      <alignment horizontal="center" vertical="center" wrapText="1"/>
      <protection locked="0"/>
    </xf>
    <xf numFmtId="0" fontId="3" fillId="0" borderId="11" xfId="0" applyFont="1" applyFill="1" applyBorder="1" applyAlignment="1" applyProtection="1">
      <alignment horizontal="center" vertical="center" wrapText="1"/>
      <protection locked="0"/>
    </xf>
    <xf numFmtId="0" fontId="3" fillId="0" borderId="12" xfId="0" applyFont="1" applyFill="1" applyBorder="1" applyAlignment="1" applyProtection="1">
      <alignment horizontal="center" vertical="center" wrapText="1"/>
      <protection locked="0"/>
    </xf>
    <xf numFmtId="0" fontId="3" fillId="0" borderId="14" xfId="0" applyFont="1" applyFill="1" applyBorder="1" applyAlignment="1" applyProtection="1">
      <alignment horizontal="center" vertical="center"/>
      <protection locked="0"/>
    </xf>
    <xf numFmtId="0" fontId="3" fillId="0" borderId="33" xfId="0" applyFont="1" applyFill="1" applyBorder="1" applyAlignment="1" applyProtection="1">
      <alignment horizontal="center" vertical="center"/>
      <protection locked="0"/>
    </xf>
    <xf numFmtId="0" fontId="3" fillId="0" borderId="0" xfId="0" applyFont="1" applyFill="1" applyBorder="1" applyAlignment="1" applyProtection="1">
      <alignment horizontal="center" vertical="center"/>
      <protection locked="0"/>
    </xf>
    <xf numFmtId="0" fontId="3" fillId="0" borderId="25" xfId="0" applyFont="1" applyFill="1" applyBorder="1" applyAlignment="1" applyProtection="1">
      <alignment horizontal="center" vertical="center"/>
      <protection locked="0"/>
    </xf>
    <xf numFmtId="0" fontId="3" fillId="0" borderId="22" xfId="0" applyFont="1" applyFill="1" applyBorder="1" applyAlignment="1" applyProtection="1">
      <alignment horizontal="center" vertical="center"/>
      <protection locked="0"/>
    </xf>
    <xf numFmtId="0" fontId="3" fillId="0" borderId="52" xfId="0" applyFont="1" applyFill="1" applyBorder="1" applyAlignment="1" applyProtection="1">
      <alignment horizontal="center" vertical="center"/>
      <protection locked="0"/>
    </xf>
    <xf numFmtId="0" fontId="3" fillId="0" borderId="55" xfId="0" applyFont="1" applyFill="1" applyBorder="1" applyAlignment="1" applyProtection="1">
      <alignment horizontal="center" vertical="center" wrapText="1"/>
      <protection locked="0"/>
    </xf>
    <xf numFmtId="0" fontId="19" fillId="0" borderId="0" xfId="0" applyFont="1" applyFill="1" applyBorder="1" applyAlignment="1" applyProtection="1">
      <alignment horizontal="center" vertical="center"/>
      <protection locked="0"/>
    </xf>
    <xf numFmtId="0" fontId="3" fillId="0" borderId="16" xfId="0" applyFont="1" applyFill="1" applyBorder="1" applyAlignment="1" applyProtection="1">
      <alignment horizontal="center" vertical="center"/>
      <protection locked="0"/>
    </xf>
    <xf numFmtId="0" fontId="3" fillId="0" borderId="21" xfId="0" applyFont="1" applyFill="1" applyBorder="1" applyAlignment="1" applyProtection="1">
      <alignment horizontal="center" vertical="center"/>
      <protection locked="0"/>
    </xf>
    <xf numFmtId="0" fontId="3" fillId="0" borderId="41" xfId="63" applyFont="1" applyBorder="1" applyAlignment="1" applyProtection="1">
      <alignment horizontal="left" vertical="center"/>
      <protection locked="0"/>
    </xf>
    <xf numFmtId="0" fontId="4" fillId="0" borderId="44" xfId="59" applyFont="1" applyBorder="1" applyAlignment="1" applyProtection="1">
      <alignment vertical="center"/>
      <protection locked="0"/>
    </xf>
    <xf numFmtId="0" fontId="4" fillId="0" borderId="43" xfId="59" applyFont="1" applyBorder="1" applyAlignment="1" applyProtection="1">
      <alignment vertical="center"/>
      <protection locked="0"/>
    </xf>
    <xf numFmtId="0" fontId="4" fillId="0" borderId="41" xfId="63" applyFont="1" applyBorder="1" applyAlignment="1" applyProtection="1">
      <alignment horizontal="left" vertical="center"/>
      <protection locked="0"/>
    </xf>
    <xf numFmtId="0" fontId="4" fillId="0" borderId="44" xfId="59" applyFont="1" applyBorder="1" applyAlignment="1">
      <alignment vertical="center"/>
      <protection/>
    </xf>
    <xf numFmtId="0" fontId="4" fillId="0" borderId="43" xfId="59" applyFont="1" applyBorder="1" applyAlignment="1">
      <alignment vertical="center"/>
      <protection/>
    </xf>
    <xf numFmtId="0" fontId="6" fillId="0" borderId="0" xfId="63" applyFont="1" applyFill="1" applyAlignment="1" applyProtection="1">
      <alignment horizontal="left" vertical="center" wrapText="1"/>
      <protection/>
    </xf>
    <xf numFmtId="0" fontId="47" fillId="0" borderId="0" xfId="59" applyFont="1" applyAlignment="1" applyProtection="1">
      <alignment vertical="center" wrapText="1"/>
      <protection/>
    </xf>
    <xf numFmtId="0" fontId="32" fillId="0" borderId="20" xfId="63" applyFont="1" applyFill="1" applyBorder="1" applyAlignment="1" applyProtection="1">
      <alignment horizontal="center" vertical="center"/>
      <protection/>
    </xf>
    <xf numFmtId="0" fontId="32" fillId="0" borderId="0" xfId="63" applyFont="1" applyFill="1" applyBorder="1" applyAlignment="1" applyProtection="1">
      <alignment horizontal="center" vertical="center"/>
      <protection/>
    </xf>
    <xf numFmtId="0" fontId="32" fillId="0" borderId="48" xfId="63" applyFont="1" applyFill="1" applyBorder="1" applyAlignment="1" applyProtection="1">
      <alignment horizontal="center" vertical="center"/>
      <protection/>
    </xf>
    <xf numFmtId="0" fontId="6" fillId="0" borderId="28" xfId="63" applyFont="1" applyFill="1" applyBorder="1" applyAlignment="1" applyProtection="1">
      <alignment horizontal="center" vertical="center"/>
      <protection/>
    </xf>
    <xf numFmtId="0" fontId="6" fillId="0" borderId="22" xfId="63" applyFont="1" applyFill="1" applyBorder="1" applyAlignment="1" applyProtection="1">
      <alignment horizontal="center" vertical="center"/>
      <protection/>
    </xf>
    <xf numFmtId="0" fontId="6" fillId="0" borderId="78" xfId="63" applyFont="1" applyFill="1" applyBorder="1" applyAlignment="1" applyProtection="1">
      <alignment horizontal="center" vertical="center"/>
      <protection/>
    </xf>
    <xf numFmtId="0" fontId="32" fillId="0" borderId="25" xfId="63" applyFont="1" applyFill="1" applyBorder="1" applyAlignment="1" applyProtection="1">
      <alignment horizontal="center" vertical="center"/>
      <protection/>
    </xf>
    <xf numFmtId="0" fontId="6" fillId="4" borderId="11" xfId="59" applyFont="1" applyFill="1" applyBorder="1" applyAlignment="1" applyProtection="1">
      <alignment horizontal="left" vertical="center" textRotation="90" wrapText="1"/>
      <protection/>
    </xf>
    <xf numFmtId="0" fontId="70" fillId="0" borderId="11" xfId="0" applyFont="1" applyBorder="1" applyAlignment="1">
      <alignment horizontal="left" vertical="center" textRotation="90" wrapText="1"/>
    </xf>
    <xf numFmtId="0" fontId="70" fillId="0" borderId="12" xfId="0" applyFont="1" applyBorder="1" applyAlignment="1">
      <alignment horizontal="left" vertical="center" textRotation="90" wrapText="1"/>
    </xf>
    <xf numFmtId="0" fontId="6" fillId="4" borderId="11" xfId="59" applyFont="1" applyFill="1" applyBorder="1" applyAlignment="1" applyProtection="1">
      <alignment horizontal="left" vertical="center" textRotation="89" wrapText="1"/>
      <protection/>
    </xf>
    <xf numFmtId="0" fontId="70" fillId="0" borderId="11" xfId="0" applyFont="1" applyBorder="1" applyAlignment="1">
      <alignment horizontal="left" vertical="center" textRotation="89" wrapText="1"/>
    </xf>
    <xf numFmtId="0" fontId="70" fillId="0" borderId="30" xfId="0" applyFont="1" applyBorder="1" applyAlignment="1">
      <alignment horizontal="left" vertical="center" textRotation="89" wrapText="1"/>
    </xf>
    <xf numFmtId="0" fontId="30" fillId="0" borderId="0" xfId="0" applyFont="1" applyFill="1" applyBorder="1" applyAlignment="1" applyProtection="1">
      <alignment horizontal="left" vertical="center"/>
      <protection locked="0"/>
    </xf>
    <xf numFmtId="0" fontId="6" fillId="0" borderId="41" xfId="63" applyFont="1" applyBorder="1" applyAlignment="1" applyProtection="1">
      <alignment horizontal="left" vertical="center"/>
      <protection locked="0"/>
    </xf>
    <xf numFmtId="0" fontId="8" fillId="0" borderId="44" xfId="59" applyFont="1" applyBorder="1" applyAlignment="1" applyProtection="1">
      <alignment vertical="center"/>
      <protection locked="0"/>
    </xf>
    <xf numFmtId="0" fontId="8" fillId="0" borderId="43" xfId="59" applyFont="1" applyBorder="1" applyAlignment="1" applyProtection="1">
      <alignment vertical="center"/>
      <protection locked="0"/>
    </xf>
    <xf numFmtId="0" fontId="8" fillId="0" borderId="41" xfId="63" applyFont="1" applyBorder="1" applyAlignment="1" applyProtection="1">
      <alignment horizontal="left" vertical="center"/>
      <protection locked="0"/>
    </xf>
    <xf numFmtId="0" fontId="8" fillId="0" borderId="44" xfId="59" applyFont="1" applyBorder="1" applyAlignment="1">
      <alignment vertical="center"/>
      <protection/>
    </xf>
    <xf numFmtId="0" fontId="8" fillId="0" borderId="43" xfId="59" applyFont="1" applyBorder="1" applyAlignment="1">
      <alignment vertical="center"/>
      <protection/>
    </xf>
    <xf numFmtId="0" fontId="6" fillId="0" borderId="52" xfId="63" applyFont="1" applyBorder="1" applyAlignment="1" applyProtection="1">
      <alignment horizontal="left" vertical="center"/>
      <protection locked="0"/>
    </xf>
    <xf numFmtId="0" fontId="46" fillId="0" borderId="18" xfId="59" applyFont="1" applyBorder="1" applyAlignment="1">
      <alignment vertical="center"/>
      <protection/>
    </xf>
    <xf numFmtId="0" fontId="46" fillId="0" borderId="36" xfId="59" applyFont="1" applyBorder="1" applyAlignment="1">
      <alignment vertical="center"/>
      <protection/>
    </xf>
    <xf numFmtId="0" fontId="9" fillId="0" borderId="0" xfId="63" applyFont="1" applyFill="1" applyBorder="1" applyAlignment="1" applyProtection="1">
      <alignment horizontal="center"/>
      <protection/>
    </xf>
    <xf numFmtId="0" fontId="46" fillId="0" borderId="0" xfId="59" applyFont="1" applyBorder="1" applyAlignment="1">
      <alignment/>
      <protection/>
    </xf>
    <xf numFmtId="0" fontId="9" fillId="0" borderId="0" xfId="63" applyFont="1" applyFill="1" applyBorder="1" applyAlignment="1" applyProtection="1">
      <alignment horizontal="center" vertical="top"/>
      <protection/>
    </xf>
    <xf numFmtId="0" fontId="46" fillId="0" borderId="0" xfId="59" applyFont="1" applyBorder="1" applyAlignment="1">
      <alignment horizontal="center"/>
      <protection/>
    </xf>
    <xf numFmtId="0" fontId="6" fillId="0" borderId="0" xfId="63" applyFont="1" applyFill="1" applyBorder="1" applyAlignment="1" applyProtection="1">
      <alignment horizontal="center"/>
      <protection/>
    </xf>
    <xf numFmtId="0" fontId="2" fillId="0" borderId="0" xfId="59" applyFont="1" applyBorder="1" applyAlignment="1" applyProtection="1">
      <alignment vertical="center"/>
      <protection locked="0"/>
    </xf>
    <xf numFmtId="0" fontId="4" fillId="0" borderId="0" xfId="59" applyFont="1" applyBorder="1" applyAlignment="1" applyProtection="1">
      <alignment vertical="center"/>
      <protection locked="0"/>
    </xf>
    <xf numFmtId="0" fontId="8" fillId="0" borderId="23" xfId="59" applyFont="1" applyFill="1" applyBorder="1" applyAlignment="1" applyProtection="1">
      <alignment horizontal="left" vertical="center"/>
      <protection locked="0"/>
    </xf>
    <xf numFmtId="0" fontId="8" fillId="0" borderId="18" xfId="59" applyFont="1" applyFill="1" applyBorder="1" applyAlignment="1" applyProtection="1">
      <alignment horizontal="left" vertical="center"/>
      <protection locked="0"/>
    </xf>
    <xf numFmtId="0" fontId="6" fillId="0" borderId="10" xfId="59" applyFont="1" applyBorder="1" applyAlignment="1" applyProtection="1">
      <alignment horizontal="center" vertical="center"/>
      <protection locked="0"/>
    </xf>
    <xf numFmtId="0" fontId="6" fillId="0" borderId="18" xfId="59" applyFont="1" applyBorder="1" applyAlignment="1" applyProtection="1">
      <alignment horizontal="center" vertical="center"/>
      <protection locked="0"/>
    </xf>
    <xf numFmtId="0" fontId="19" fillId="0" borderId="0" xfId="63" applyFont="1" applyFill="1" applyBorder="1" applyAlignment="1" applyProtection="1">
      <alignment horizontal="center" vertical="center"/>
      <protection/>
    </xf>
    <xf numFmtId="0" fontId="19" fillId="0" borderId="25" xfId="63" applyFont="1" applyFill="1" applyBorder="1" applyAlignment="1" applyProtection="1">
      <alignment horizontal="center" vertical="center"/>
      <protection/>
    </xf>
    <xf numFmtId="0" fontId="9" fillId="0" borderId="0" xfId="63" applyFont="1" applyFill="1" applyBorder="1" applyAlignment="1" applyProtection="1">
      <alignment horizontal="center" vertical="center"/>
      <protection/>
    </xf>
    <xf numFmtId="0" fontId="9" fillId="0" borderId="25" xfId="63" applyFont="1" applyFill="1" applyBorder="1" applyAlignment="1" applyProtection="1">
      <alignment horizontal="center" vertical="center"/>
      <protection/>
    </xf>
    <xf numFmtId="0" fontId="10" fillId="0" borderId="0" xfId="59" applyFont="1" applyBorder="1" applyAlignment="1">
      <alignment horizontal="center"/>
      <protection/>
    </xf>
    <xf numFmtId="0" fontId="10" fillId="0" borderId="25" xfId="59" applyFont="1" applyBorder="1" applyAlignment="1">
      <alignment horizontal="center"/>
      <protection/>
    </xf>
    <xf numFmtId="0" fontId="6" fillId="0" borderId="41" xfId="59" applyFont="1" applyFill="1" applyBorder="1" applyAlignment="1" applyProtection="1">
      <alignment vertical="center"/>
      <protection locked="0"/>
    </xf>
    <xf numFmtId="0" fontId="8" fillId="0" borderId="44" xfId="59" applyFont="1" applyBorder="1" applyAlignment="1" applyProtection="1">
      <alignment/>
      <protection locked="0"/>
    </xf>
    <xf numFmtId="0" fontId="8" fillId="0" borderId="43" xfId="59" applyFont="1" applyBorder="1" applyAlignment="1" applyProtection="1">
      <alignment/>
      <protection locked="0"/>
    </xf>
    <xf numFmtId="0" fontId="6" fillId="0" borderId="28" xfId="59" applyFont="1" applyFill="1" applyBorder="1" applyAlignment="1" applyProtection="1">
      <alignment vertical="center"/>
      <protection locked="0"/>
    </xf>
    <xf numFmtId="0" fontId="8" fillId="0" borderId="22" xfId="59" applyFont="1" applyBorder="1" applyAlignment="1" applyProtection="1">
      <alignment/>
      <protection locked="0"/>
    </xf>
    <xf numFmtId="0" fontId="8" fillId="0" borderId="78" xfId="59" applyFont="1" applyBorder="1" applyAlignment="1" applyProtection="1">
      <alignment/>
      <protection locked="0"/>
    </xf>
    <xf numFmtId="0" fontId="6" fillId="0" borderId="20" xfId="59" applyFont="1" applyBorder="1" applyAlignment="1" applyProtection="1">
      <alignment horizontal="center" vertical="center"/>
      <protection locked="0"/>
    </xf>
    <xf numFmtId="0" fontId="8" fillId="0" borderId="41" xfId="63" applyFont="1" applyFill="1" applyBorder="1" applyAlignment="1" applyProtection="1">
      <alignment vertical="center"/>
      <protection locked="0"/>
    </xf>
    <xf numFmtId="0" fontId="8" fillId="0" borderId="44" xfId="61" applyFont="1" applyBorder="1" applyAlignment="1" applyProtection="1">
      <alignment/>
      <protection locked="0"/>
    </xf>
    <xf numFmtId="0" fontId="8" fillId="0" borderId="43" xfId="61" applyFont="1" applyBorder="1" applyAlignment="1" applyProtection="1">
      <alignment/>
      <protection locked="0"/>
    </xf>
    <xf numFmtId="0" fontId="20" fillId="0" borderId="55" xfId="63" applyFont="1" applyFill="1" applyBorder="1" applyAlignment="1" applyProtection="1">
      <alignment horizontal="center" vertical="top"/>
      <protection/>
    </xf>
    <xf numFmtId="0" fontId="20" fillId="0" borderId="11" xfId="63" applyFont="1" applyFill="1" applyBorder="1" applyAlignment="1" applyProtection="1">
      <alignment horizontal="center" vertical="top"/>
      <protection/>
    </xf>
    <xf numFmtId="0" fontId="20" fillId="0" borderId="13" xfId="63" applyFont="1" applyFill="1" applyBorder="1" applyAlignment="1" applyProtection="1">
      <alignment horizontal="center" vertical="top"/>
      <protection/>
    </xf>
    <xf numFmtId="0" fontId="20" fillId="0" borderId="56" xfId="63" applyFont="1" applyFill="1" applyBorder="1" applyAlignment="1" applyProtection="1">
      <alignment horizontal="center" vertical="top"/>
      <protection/>
    </xf>
    <xf numFmtId="0" fontId="6" fillId="0" borderId="41" xfId="59" applyFont="1" applyBorder="1" applyAlignment="1" applyProtection="1">
      <alignment vertical="top" wrapText="1"/>
      <protection/>
    </xf>
    <xf numFmtId="0" fontId="3" fillId="0" borderId="44" xfId="0" applyFont="1" applyBorder="1" applyAlignment="1">
      <alignment/>
    </xf>
    <xf numFmtId="0" fontId="3" fillId="0" borderId="43" xfId="0" applyFont="1" applyBorder="1" applyAlignment="1">
      <alignment/>
    </xf>
    <xf numFmtId="0" fontId="20" fillId="0" borderId="12" xfId="63" applyFont="1" applyFill="1" applyBorder="1" applyAlignment="1" applyProtection="1">
      <alignment horizontal="center" vertical="top"/>
      <protection/>
    </xf>
    <xf numFmtId="0" fontId="6" fillId="0" borderId="44" xfId="59" applyFont="1" applyBorder="1" applyAlignment="1" applyProtection="1">
      <alignment vertical="top" wrapText="1"/>
      <protection/>
    </xf>
    <xf numFmtId="0" fontId="6" fillId="0" borderId="43" xfId="59" applyFont="1" applyBorder="1" applyAlignment="1" applyProtection="1">
      <alignment vertical="top" wrapText="1"/>
      <protection/>
    </xf>
    <xf numFmtId="0" fontId="6" fillId="0" borderId="41" xfId="59" applyFont="1" applyFill="1" applyBorder="1" applyAlignment="1" applyProtection="1">
      <alignment horizontal="left" vertical="center"/>
      <protection locked="0"/>
    </xf>
    <xf numFmtId="0" fontId="6" fillId="0" borderId="28" xfId="59" applyFont="1" applyFill="1" applyBorder="1" applyAlignment="1" applyProtection="1">
      <alignment horizontal="left" vertical="center"/>
      <protection locked="0"/>
    </xf>
    <xf numFmtId="0" fontId="6" fillId="0" borderId="28" xfId="59" applyFont="1" applyBorder="1" applyAlignment="1" applyProtection="1">
      <alignment vertical="top" wrapText="1"/>
      <protection/>
    </xf>
    <xf numFmtId="0" fontId="6" fillId="0" borderId="22" xfId="59" applyFont="1" applyBorder="1" applyAlignment="1" applyProtection="1">
      <alignment vertical="top" wrapText="1"/>
      <protection/>
    </xf>
    <xf numFmtId="0" fontId="6" fillId="0" borderId="41" xfId="63" applyFont="1" applyFill="1" applyBorder="1" applyAlignment="1" applyProtection="1">
      <alignment vertical="center"/>
      <protection locked="0"/>
    </xf>
    <xf numFmtId="0" fontId="8" fillId="0" borderId="41" xfId="63" applyFont="1" applyFill="1" applyBorder="1" applyAlignment="1" applyProtection="1">
      <alignment wrapText="1"/>
      <protection locked="0"/>
    </xf>
    <xf numFmtId="0" fontId="8" fillId="0" borderId="44" xfId="59" applyFont="1" applyBorder="1" applyAlignment="1" applyProtection="1">
      <alignment wrapText="1"/>
      <protection locked="0"/>
    </xf>
    <xf numFmtId="0" fontId="8" fillId="0" borderId="43" xfId="59" applyFont="1" applyBorder="1" applyAlignment="1" applyProtection="1">
      <alignment wrapText="1"/>
      <protection locked="0"/>
    </xf>
    <xf numFmtId="0" fontId="6" fillId="0" borderId="41" xfId="59" applyFont="1" applyFill="1" applyBorder="1" applyAlignment="1" applyProtection="1">
      <alignment wrapText="1"/>
      <protection locked="0"/>
    </xf>
    <xf numFmtId="0" fontId="6" fillId="0" borderId="28" xfId="59" applyFont="1" applyFill="1" applyBorder="1" applyAlignment="1" applyProtection="1">
      <alignment wrapText="1"/>
      <protection locked="0"/>
    </xf>
    <xf numFmtId="0" fontId="8" fillId="0" borderId="22" xfId="59" applyFont="1" applyBorder="1" applyAlignment="1" applyProtection="1">
      <alignment wrapText="1"/>
      <protection locked="0"/>
    </xf>
    <xf numFmtId="0" fontId="8" fillId="0" borderId="78" xfId="59" applyFont="1" applyBorder="1" applyAlignment="1" applyProtection="1">
      <alignment wrapText="1"/>
      <protection locked="0"/>
    </xf>
    <xf numFmtId="0" fontId="6" fillId="0" borderId="41" xfId="63" applyFont="1" applyFill="1" applyBorder="1" applyAlignment="1" applyProtection="1">
      <alignment horizontal="left" vertical="center"/>
      <protection locked="0"/>
    </xf>
    <xf numFmtId="0" fontId="8" fillId="0" borderId="44" xfId="59" applyFont="1" applyBorder="1" applyAlignment="1" applyProtection="1">
      <alignment horizontal="left"/>
      <protection locked="0"/>
    </xf>
    <xf numFmtId="0" fontId="8" fillId="0" borderId="43" xfId="59" applyFont="1" applyBorder="1" applyAlignment="1" applyProtection="1">
      <alignment horizontal="left"/>
      <protection locked="0"/>
    </xf>
    <xf numFmtId="0" fontId="6" fillId="0" borderId="34" xfId="59" applyFont="1" applyFill="1" applyBorder="1" applyAlignment="1" applyProtection="1">
      <alignment wrapText="1"/>
      <protection locked="0"/>
    </xf>
    <xf numFmtId="0" fontId="8" fillId="0" borderId="53" xfId="59" applyFont="1" applyBorder="1" applyAlignment="1" applyProtection="1">
      <alignment wrapText="1"/>
      <protection locked="0"/>
    </xf>
    <xf numFmtId="0" fontId="8" fillId="0" borderId="54" xfId="59" applyFont="1" applyBorder="1" applyAlignment="1" applyProtection="1">
      <alignment wrapText="1"/>
      <protection locked="0"/>
    </xf>
    <xf numFmtId="0" fontId="6" fillId="0" borderId="41" xfId="63" applyFont="1" applyFill="1" applyBorder="1" applyAlignment="1" applyProtection="1">
      <alignment wrapText="1"/>
      <protection locked="0"/>
    </xf>
    <xf numFmtId="0" fontId="8" fillId="0" borderId="41" xfId="59" applyFont="1" applyFill="1" applyBorder="1" applyAlignment="1" applyProtection="1">
      <alignment/>
      <protection locked="0"/>
    </xf>
    <xf numFmtId="0" fontId="8" fillId="0" borderId="41" xfId="61" applyFont="1" applyFill="1" applyBorder="1" applyAlignment="1" applyProtection="1">
      <alignment horizontal="left" vertical="center"/>
      <protection locked="0"/>
    </xf>
    <xf numFmtId="0" fontId="8" fillId="0" borderId="41" xfId="63" applyFont="1" applyFill="1" applyBorder="1" applyAlignment="1" applyProtection="1">
      <alignment horizontal="left" vertical="center"/>
      <protection locked="0"/>
    </xf>
    <xf numFmtId="0" fontId="8" fillId="0" borderId="44" xfId="61" applyFont="1" applyBorder="1" applyAlignment="1" applyProtection="1">
      <alignment horizontal="left"/>
      <protection locked="0"/>
    </xf>
    <xf numFmtId="0" fontId="8" fillId="0" borderId="43" xfId="61" applyFont="1" applyBorder="1" applyAlignment="1" applyProtection="1">
      <alignment horizontal="left"/>
      <protection locked="0"/>
    </xf>
    <xf numFmtId="0" fontId="8" fillId="0" borderId="44" xfId="61" applyFont="1" applyBorder="1" applyAlignment="1" applyProtection="1">
      <alignment wrapText="1"/>
      <protection locked="0"/>
    </xf>
    <xf numFmtId="0" fontId="8" fillId="0" borderId="43" xfId="61" applyFont="1" applyBorder="1" applyAlignment="1" applyProtection="1">
      <alignment wrapText="1"/>
      <protection locked="0"/>
    </xf>
    <xf numFmtId="0" fontId="8" fillId="0" borderId="41" xfId="61" applyFont="1" applyFill="1" applyBorder="1" applyAlignment="1" applyProtection="1">
      <alignment horizontal="left" vertical="center"/>
      <protection locked="0"/>
    </xf>
    <xf numFmtId="0" fontId="8" fillId="0" borderId="44" xfId="61" applyFont="1" applyBorder="1" applyAlignment="1" applyProtection="1">
      <alignment horizontal="left"/>
      <protection locked="0"/>
    </xf>
    <xf numFmtId="0" fontId="8" fillId="0" borderId="43" xfId="61" applyFont="1" applyBorder="1" applyAlignment="1" applyProtection="1">
      <alignment horizontal="left"/>
      <protection locked="0"/>
    </xf>
    <xf numFmtId="0" fontId="8" fillId="0" borderId="41" xfId="63" applyFont="1" applyFill="1" applyBorder="1" applyAlignment="1" applyProtection="1">
      <alignment wrapText="1"/>
      <protection locked="0"/>
    </xf>
    <xf numFmtId="0" fontId="8" fillId="0" borderId="44" xfId="61" applyFont="1" applyBorder="1" applyAlignment="1" applyProtection="1">
      <alignment wrapText="1"/>
      <protection locked="0"/>
    </xf>
    <xf numFmtId="0" fontId="8" fillId="0" borderId="43" xfId="61" applyFont="1" applyBorder="1" applyAlignment="1" applyProtection="1">
      <alignment wrapText="1"/>
      <protection locked="0"/>
    </xf>
    <xf numFmtId="0" fontId="6" fillId="0" borderId="44" xfId="59" applyFont="1" applyFill="1" applyBorder="1" applyAlignment="1" applyProtection="1">
      <alignment horizontal="left" vertical="center"/>
      <protection locked="0"/>
    </xf>
    <xf numFmtId="0" fontId="6" fillId="0" borderId="43" xfId="59" applyFont="1" applyFill="1" applyBorder="1" applyAlignment="1" applyProtection="1">
      <alignment horizontal="left" vertical="center"/>
      <protection locked="0"/>
    </xf>
    <xf numFmtId="0" fontId="20" fillId="0" borderId="30" xfId="63" applyFont="1" applyFill="1" applyBorder="1" applyAlignment="1" applyProtection="1">
      <alignment horizontal="center" vertical="top"/>
      <protection/>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ECE1" xfId="58"/>
    <cellStyle name="Normal_E-itto2000" xfId="59"/>
    <cellStyle name="Normal_E-itto2000_ITTO2-Species" xfId="60"/>
    <cellStyle name="Normal_E-itto2000_ITTO3-Miscellaneous" xfId="61"/>
    <cellStyle name="Normal_jqrev" xfId="62"/>
    <cellStyle name="Normal_YBFPQNEW" xfId="63"/>
    <cellStyle name="Note" xfId="64"/>
    <cellStyle name="Output" xfId="65"/>
    <cellStyle name="Percent" xfId="66"/>
    <cellStyle name="Title" xfId="67"/>
    <cellStyle name="Total" xfId="68"/>
    <cellStyle name="Warning Text" xfId="69"/>
  </cellStyles>
  <dxfs count="26">
    <dxf>
      <fill>
        <patternFill>
          <bgColor indexed="10"/>
        </patternFill>
      </fill>
    </dxf>
    <dxf>
      <fill>
        <patternFill>
          <bgColor indexed="10"/>
        </patternFill>
      </fill>
    </dxf>
    <dxf>
      <font>
        <color rgb="FF9C0006"/>
      </font>
      <fill>
        <patternFill>
          <bgColor rgb="FFFFC7CE"/>
        </patternFill>
      </fill>
    </dxf>
    <dxf>
      <fill>
        <patternFill>
          <bgColor indexed="10"/>
        </patternFill>
      </fill>
    </dxf>
    <dxf>
      <font>
        <b/>
        <i val="0"/>
      </font>
    </dxf>
    <dxf>
      <fill>
        <patternFill>
          <bgColor indexed="14"/>
        </patternFill>
      </fill>
    </dxf>
    <dxf>
      <font>
        <b/>
        <i/>
      </font>
      <fill>
        <patternFill>
          <bgColor indexed="52"/>
        </patternFill>
      </fill>
    </dxf>
    <dxf>
      <font>
        <color rgb="FF9C0006"/>
      </font>
      <fill>
        <patternFill>
          <bgColor rgb="FFFFC7CE"/>
        </patternFill>
      </fill>
    </dxf>
    <dxf>
      <font>
        <color rgb="FF9C0006"/>
      </font>
      <fill>
        <patternFill>
          <bgColor rgb="FFFFC7CE"/>
        </patternFill>
      </fill>
    </dxf>
    <dxf>
      <fill>
        <patternFill>
          <bgColor indexed="10"/>
        </patternFill>
      </fill>
    </dxf>
    <dxf>
      <font>
        <b/>
        <i val="0"/>
      </font>
    </dxf>
    <dxf>
      <font>
        <b/>
        <i/>
      </font>
      <fill>
        <patternFill>
          <bgColor indexed="14"/>
        </patternFill>
      </fill>
    </dxf>
    <dxf>
      <font>
        <b/>
        <i/>
      </font>
      <fill>
        <patternFill>
          <bgColor indexed="52"/>
        </patternFill>
      </fill>
    </dxf>
    <dxf>
      <fill>
        <patternFill>
          <bgColor indexed="10"/>
        </patternFill>
      </fill>
    </dxf>
    <dxf>
      <font>
        <color rgb="FF9C0006"/>
      </font>
      <fill>
        <patternFill>
          <bgColor rgb="FFFFC7CE"/>
        </patternFill>
      </fill>
    </dxf>
    <dxf>
      <fill>
        <patternFill>
          <bgColor indexed="10"/>
        </patternFill>
      </fill>
    </dxf>
    <dxf>
      <font>
        <b/>
        <i val="0"/>
      </font>
      <fill>
        <patternFill>
          <bgColor indexed="14"/>
        </patternFill>
      </fill>
    </dxf>
    <dxf>
      <font>
        <b/>
        <i val="0"/>
      </font>
    </dxf>
    <dxf>
      <font>
        <b/>
        <i/>
      </font>
      <fill>
        <patternFill>
          <bgColor indexed="14"/>
        </patternFill>
      </fill>
    </dxf>
    <dxf>
      <font>
        <b/>
        <i/>
      </font>
      <fill>
        <patternFill>
          <bgColor indexed="52"/>
        </patternFill>
      </fill>
    </dxf>
    <dxf>
      <fill>
        <patternFill>
          <bgColor indexed="10"/>
        </patternFill>
      </fill>
    </dxf>
    <dxf>
      <font>
        <b/>
        <i/>
      </font>
      <fill>
        <patternFill>
          <bgColor rgb="FFFF9900"/>
        </patternFill>
      </fill>
      <border/>
    </dxf>
    <dxf>
      <font>
        <b/>
        <i/>
      </font>
      <fill>
        <patternFill>
          <bgColor rgb="FFFF00FF"/>
        </patternFill>
      </fill>
      <border/>
    </dxf>
    <dxf>
      <font>
        <b/>
        <i val="0"/>
      </font>
      <border/>
    </dxf>
    <dxf>
      <font>
        <b/>
        <i val="0"/>
      </font>
      <fill>
        <patternFill>
          <bgColor rgb="FFFF00FF"/>
        </patternFill>
      </fill>
      <border/>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s>
</file>

<file path=xl/drawings/_rels/drawing10.xml.rels><?xml version="1.0" encoding="utf-8" standalone="yes"?><Relationships xmlns="http://schemas.openxmlformats.org/package/2006/relationships"><Relationship Id="rId1" Type="http://schemas.openxmlformats.org/officeDocument/2006/relationships/image" Target="../media/image5.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866775</xdr:colOff>
      <xdr:row>0</xdr:row>
      <xdr:rowOff>180975</xdr:rowOff>
    </xdr:from>
    <xdr:to>
      <xdr:col>1</xdr:col>
      <xdr:colOff>1543050</xdr:colOff>
      <xdr:row>3</xdr:row>
      <xdr:rowOff>161925</xdr:rowOff>
    </xdr:to>
    <xdr:pic>
      <xdr:nvPicPr>
        <xdr:cNvPr id="1" name="Picture 1"/>
        <xdr:cNvPicPr preferRelativeResize="1">
          <a:picLocks noChangeAspect="1"/>
        </xdr:cNvPicPr>
      </xdr:nvPicPr>
      <xdr:blipFill>
        <a:blip r:embed="rId1"/>
        <a:stretch>
          <a:fillRect/>
        </a:stretch>
      </xdr:blipFill>
      <xdr:spPr>
        <a:xfrm>
          <a:off x="1504950" y="180975"/>
          <a:ext cx="676275" cy="609600"/>
        </a:xfrm>
        <a:prstGeom prst="rect">
          <a:avLst/>
        </a:prstGeom>
        <a:noFill/>
        <a:ln w="9525" cmpd="sng">
          <a:noFill/>
        </a:ln>
      </xdr:spPr>
    </xdr:pic>
    <xdr:clientData/>
  </xdr:twoCellAnchor>
  <xdr:twoCellAnchor editAs="oneCell">
    <xdr:from>
      <xdr:col>1</xdr:col>
      <xdr:colOff>85725</xdr:colOff>
      <xdr:row>1</xdr:row>
      <xdr:rowOff>0</xdr:rowOff>
    </xdr:from>
    <xdr:to>
      <xdr:col>1</xdr:col>
      <xdr:colOff>742950</xdr:colOff>
      <xdr:row>3</xdr:row>
      <xdr:rowOff>161925</xdr:rowOff>
    </xdr:to>
    <xdr:pic>
      <xdr:nvPicPr>
        <xdr:cNvPr id="2" name="Picture 30" descr="un-blue"/>
        <xdr:cNvPicPr preferRelativeResize="1">
          <a:picLocks noChangeAspect="1"/>
        </xdr:cNvPicPr>
      </xdr:nvPicPr>
      <xdr:blipFill>
        <a:blip r:embed="rId2"/>
        <a:stretch>
          <a:fillRect/>
        </a:stretch>
      </xdr:blipFill>
      <xdr:spPr>
        <a:xfrm>
          <a:off x="723900" y="209550"/>
          <a:ext cx="657225" cy="581025"/>
        </a:xfrm>
        <a:prstGeom prst="rect">
          <a:avLst/>
        </a:prstGeom>
        <a:noFill/>
        <a:ln w="9525" cmpd="sng">
          <a:noFill/>
        </a:ln>
      </xdr:spPr>
    </xdr:pic>
    <xdr:clientData/>
  </xdr:twoCellAnchor>
  <xdr:twoCellAnchor>
    <xdr:from>
      <xdr:col>1</xdr:col>
      <xdr:colOff>2590800</xdr:colOff>
      <xdr:row>1</xdr:row>
      <xdr:rowOff>0</xdr:rowOff>
    </xdr:from>
    <xdr:to>
      <xdr:col>1</xdr:col>
      <xdr:colOff>3276600</xdr:colOff>
      <xdr:row>3</xdr:row>
      <xdr:rowOff>104775</xdr:rowOff>
    </xdr:to>
    <xdr:pic>
      <xdr:nvPicPr>
        <xdr:cNvPr id="3" name="Picture 33" descr="itto_logo_HQprinting"/>
        <xdr:cNvPicPr preferRelativeResize="1">
          <a:picLocks noChangeAspect="1"/>
        </xdr:cNvPicPr>
      </xdr:nvPicPr>
      <xdr:blipFill>
        <a:blip r:embed="rId3"/>
        <a:stretch>
          <a:fillRect/>
        </a:stretch>
      </xdr:blipFill>
      <xdr:spPr>
        <a:xfrm>
          <a:off x="3228975" y="209550"/>
          <a:ext cx="685800" cy="523875"/>
        </a:xfrm>
        <a:prstGeom prst="rect">
          <a:avLst/>
        </a:prstGeom>
        <a:noFill/>
        <a:ln w="9525" cmpd="sng">
          <a:noFill/>
        </a:ln>
      </xdr:spPr>
    </xdr:pic>
    <xdr:clientData/>
  </xdr:twoCellAnchor>
  <xdr:twoCellAnchor editAs="oneCell">
    <xdr:from>
      <xdr:col>1</xdr:col>
      <xdr:colOff>866775</xdr:colOff>
      <xdr:row>0</xdr:row>
      <xdr:rowOff>180975</xdr:rowOff>
    </xdr:from>
    <xdr:to>
      <xdr:col>1</xdr:col>
      <xdr:colOff>1543050</xdr:colOff>
      <xdr:row>3</xdr:row>
      <xdr:rowOff>161925</xdr:rowOff>
    </xdr:to>
    <xdr:pic>
      <xdr:nvPicPr>
        <xdr:cNvPr id="4" name="Picture 34"/>
        <xdr:cNvPicPr preferRelativeResize="1">
          <a:picLocks noChangeAspect="1"/>
        </xdr:cNvPicPr>
      </xdr:nvPicPr>
      <xdr:blipFill>
        <a:blip r:embed="rId1"/>
        <a:stretch>
          <a:fillRect/>
        </a:stretch>
      </xdr:blipFill>
      <xdr:spPr>
        <a:xfrm>
          <a:off x="1504950" y="180975"/>
          <a:ext cx="676275" cy="609600"/>
        </a:xfrm>
        <a:prstGeom prst="rect">
          <a:avLst/>
        </a:prstGeom>
        <a:noFill/>
        <a:ln w="9525" cmpd="sng">
          <a:noFill/>
        </a:ln>
      </xdr:spPr>
    </xdr:pic>
    <xdr:clientData/>
  </xdr:twoCellAnchor>
  <xdr:twoCellAnchor editAs="oneCell">
    <xdr:from>
      <xdr:col>1</xdr:col>
      <xdr:colOff>85725</xdr:colOff>
      <xdr:row>1</xdr:row>
      <xdr:rowOff>0</xdr:rowOff>
    </xdr:from>
    <xdr:to>
      <xdr:col>1</xdr:col>
      <xdr:colOff>742950</xdr:colOff>
      <xdr:row>3</xdr:row>
      <xdr:rowOff>161925</xdr:rowOff>
    </xdr:to>
    <xdr:pic>
      <xdr:nvPicPr>
        <xdr:cNvPr id="5" name="Picture 36" descr="un-blue"/>
        <xdr:cNvPicPr preferRelativeResize="1">
          <a:picLocks noChangeAspect="1"/>
        </xdr:cNvPicPr>
      </xdr:nvPicPr>
      <xdr:blipFill>
        <a:blip r:embed="rId2"/>
        <a:stretch>
          <a:fillRect/>
        </a:stretch>
      </xdr:blipFill>
      <xdr:spPr>
        <a:xfrm>
          <a:off x="723900" y="209550"/>
          <a:ext cx="657225" cy="581025"/>
        </a:xfrm>
        <a:prstGeom prst="rect">
          <a:avLst/>
        </a:prstGeom>
        <a:noFill/>
        <a:ln w="9525" cmpd="sng">
          <a:noFill/>
        </a:ln>
      </xdr:spPr>
    </xdr:pic>
    <xdr:clientData/>
  </xdr:twoCellAnchor>
  <xdr:twoCellAnchor>
    <xdr:from>
      <xdr:col>1</xdr:col>
      <xdr:colOff>2590800</xdr:colOff>
      <xdr:row>1</xdr:row>
      <xdr:rowOff>0</xdr:rowOff>
    </xdr:from>
    <xdr:to>
      <xdr:col>1</xdr:col>
      <xdr:colOff>3276600</xdr:colOff>
      <xdr:row>3</xdr:row>
      <xdr:rowOff>104775</xdr:rowOff>
    </xdr:to>
    <xdr:pic>
      <xdr:nvPicPr>
        <xdr:cNvPr id="6" name="Picture 37" descr="itto_logo_HQprinting"/>
        <xdr:cNvPicPr preferRelativeResize="1">
          <a:picLocks noChangeAspect="1"/>
        </xdr:cNvPicPr>
      </xdr:nvPicPr>
      <xdr:blipFill>
        <a:blip r:embed="rId3"/>
        <a:stretch>
          <a:fillRect/>
        </a:stretch>
      </xdr:blipFill>
      <xdr:spPr>
        <a:xfrm>
          <a:off x="3228975" y="209550"/>
          <a:ext cx="685800" cy="523875"/>
        </a:xfrm>
        <a:prstGeom prst="rect">
          <a:avLst/>
        </a:prstGeom>
        <a:noFill/>
        <a:ln w="9525" cmpd="sng">
          <a:noFill/>
        </a:ln>
      </xdr:spPr>
    </xdr:pic>
    <xdr:clientData/>
  </xdr:twoCellAnchor>
  <xdr:twoCellAnchor editAs="oneCell">
    <xdr:from>
      <xdr:col>1</xdr:col>
      <xdr:colOff>866775</xdr:colOff>
      <xdr:row>0</xdr:row>
      <xdr:rowOff>180975</xdr:rowOff>
    </xdr:from>
    <xdr:to>
      <xdr:col>1</xdr:col>
      <xdr:colOff>1533525</xdr:colOff>
      <xdr:row>3</xdr:row>
      <xdr:rowOff>171450</xdr:rowOff>
    </xdr:to>
    <xdr:pic>
      <xdr:nvPicPr>
        <xdr:cNvPr id="7" name="Picture 42"/>
        <xdr:cNvPicPr preferRelativeResize="1">
          <a:picLocks noChangeAspect="1"/>
        </xdr:cNvPicPr>
      </xdr:nvPicPr>
      <xdr:blipFill>
        <a:blip r:embed="rId1"/>
        <a:stretch>
          <a:fillRect/>
        </a:stretch>
      </xdr:blipFill>
      <xdr:spPr>
        <a:xfrm>
          <a:off x="1504950" y="180975"/>
          <a:ext cx="666750" cy="619125"/>
        </a:xfrm>
        <a:prstGeom prst="rect">
          <a:avLst/>
        </a:prstGeom>
        <a:noFill/>
        <a:ln w="9525" cmpd="sng">
          <a:noFill/>
        </a:ln>
      </xdr:spPr>
    </xdr:pic>
    <xdr:clientData/>
  </xdr:twoCellAnchor>
  <xdr:twoCellAnchor editAs="oneCell">
    <xdr:from>
      <xdr:col>1</xdr:col>
      <xdr:colOff>85725</xdr:colOff>
      <xdr:row>1</xdr:row>
      <xdr:rowOff>0</xdr:rowOff>
    </xdr:from>
    <xdr:to>
      <xdr:col>1</xdr:col>
      <xdr:colOff>752475</xdr:colOff>
      <xdr:row>3</xdr:row>
      <xdr:rowOff>171450</xdr:rowOff>
    </xdr:to>
    <xdr:pic>
      <xdr:nvPicPr>
        <xdr:cNvPr id="8" name="Picture 44" descr="un-blue"/>
        <xdr:cNvPicPr preferRelativeResize="1">
          <a:picLocks noChangeAspect="1"/>
        </xdr:cNvPicPr>
      </xdr:nvPicPr>
      <xdr:blipFill>
        <a:blip r:embed="rId2"/>
        <a:stretch>
          <a:fillRect/>
        </a:stretch>
      </xdr:blipFill>
      <xdr:spPr>
        <a:xfrm>
          <a:off x="723900" y="209550"/>
          <a:ext cx="666750" cy="590550"/>
        </a:xfrm>
        <a:prstGeom prst="rect">
          <a:avLst/>
        </a:prstGeom>
        <a:noFill/>
        <a:ln w="9525" cmpd="sng">
          <a:noFill/>
        </a:ln>
      </xdr:spPr>
    </xdr:pic>
    <xdr:clientData/>
  </xdr:twoCellAnchor>
  <xdr:twoCellAnchor>
    <xdr:from>
      <xdr:col>1</xdr:col>
      <xdr:colOff>2590800</xdr:colOff>
      <xdr:row>1</xdr:row>
      <xdr:rowOff>0</xdr:rowOff>
    </xdr:from>
    <xdr:to>
      <xdr:col>1</xdr:col>
      <xdr:colOff>3276600</xdr:colOff>
      <xdr:row>3</xdr:row>
      <xdr:rowOff>104775</xdr:rowOff>
    </xdr:to>
    <xdr:pic>
      <xdr:nvPicPr>
        <xdr:cNvPr id="9" name="Picture 45" descr="itto_logo_HQprinting"/>
        <xdr:cNvPicPr preferRelativeResize="1">
          <a:picLocks noChangeAspect="1"/>
        </xdr:cNvPicPr>
      </xdr:nvPicPr>
      <xdr:blipFill>
        <a:blip r:embed="rId3"/>
        <a:stretch>
          <a:fillRect/>
        </a:stretch>
      </xdr:blipFill>
      <xdr:spPr>
        <a:xfrm>
          <a:off x="3228975" y="209550"/>
          <a:ext cx="685800" cy="523875"/>
        </a:xfrm>
        <a:prstGeom prst="rect">
          <a:avLst/>
        </a:prstGeom>
        <a:noFill/>
        <a:ln w="9525" cmpd="sng">
          <a:noFill/>
        </a:ln>
      </xdr:spPr>
    </xdr:pic>
    <xdr:clientData/>
  </xdr:twoCellAnchor>
  <xdr:twoCellAnchor editAs="oneCell">
    <xdr:from>
      <xdr:col>1</xdr:col>
      <xdr:colOff>866775</xdr:colOff>
      <xdr:row>0</xdr:row>
      <xdr:rowOff>180975</xdr:rowOff>
    </xdr:from>
    <xdr:to>
      <xdr:col>1</xdr:col>
      <xdr:colOff>1533525</xdr:colOff>
      <xdr:row>3</xdr:row>
      <xdr:rowOff>171450</xdr:rowOff>
    </xdr:to>
    <xdr:pic>
      <xdr:nvPicPr>
        <xdr:cNvPr id="10" name="Picture 46"/>
        <xdr:cNvPicPr preferRelativeResize="1">
          <a:picLocks noChangeAspect="1"/>
        </xdr:cNvPicPr>
      </xdr:nvPicPr>
      <xdr:blipFill>
        <a:blip r:embed="rId1"/>
        <a:stretch>
          <a:fillRect/>
        </a:stretch>
      </xdr:blipFill>
      <xdr:spPr>
        <a:xfrm>
          <a:off x="1504950" y="180975"/>
          <a:ext cx="666750" cy="619125"/>
        </a:xfrm>
        <a:prstGeom prst="rect">
          <a:avLst/>
        </a:prstGeom>
        <a:noFill/>
        <a:ln w="9525" cmpd="sng">
          <a:noFill/>
        </a:ln>
      </xdr:spPr>
    </xdr:pic>
    <xdr:clientData/>
  </xdr:twoCellAnchor>
  <xdr:twoCellAnchor editAs="oneCell">
    <xdr:from>
      <xdr:col>1</xdr:col>
      <xdr:colOff>85725</xdr:colOff>
      <xdr:row>1</xdr:row>
      <xdr:rowOff>0</xdr:rowOff>
    </xdr:from>
    <xdr:to>
      <xdr:col>1</xdr:col>
      <xdr:colOff>752475</xdr:colOff>
      <xdr:row>3</xdr:row>
      <xdr:rowOff>171450</xdr:rowOff>
    </xdr:to>
    <xdr:pic>
      <xdr:nvPicPr>
        <xdr:cNvPr id="11" name="Picture 48" descr="un-blue"/>
        <xdr:cNvPicPr preferRelativeResize="1">
          <a:picLocks noChangeAspect="1"/>
        </xdr:cNvPicPr>
      </xdr:nvPicPr>
      <xdr:blipFill>
        <a:blip r:embed="rId2"/>
        <a:stretch>
          <a:fillRect/>
        </a:stretch>
      </xdr:blipFill>
      <xdr:spPr>
        <a:xfrm>
          <a:off x="723900" y="209550"/>
          <a:ext cx="666750" cy="590550"/>
        </a:xfrm>
        <a:prstGeom prst="rect">
          <a:avLst/>
        </a:prstGeom>
        <a:noFill/>
        <a:ln w="9525" cmpd="sng">
          <a:noFill/>
        </a:ln>
      </xdr:spPr>
    </xdr:pic>
    <xdr:clientData/>
  </xdr:twoCellAnchor>
  <xdr:twoCellAnchor>
    <xdr:from>
      <xdr:col>1</xdr:col>
      <xdr:colOff>2590800</xdr:colOff>
      <xdr:row>1</xdr:row>
      <xdr:rowOff>0</xdr:rowOff>
    </xdr:from>
    <xdr:to>
      <xdr:col>1</xdr:col>
      <xdr:colOff>3276600</xdr:colOff>
      <xdr:row>3</xdr:row>
      <xdr:rowOff>104775</xdr:rowOff>
    </xdr:to>
    <xdr:pic>
      <xdr:nvPicPr>
        <xdr:cNvPr id="12" name="Picture 49" descr="itto_logo_HQprinting"/>
        <xdr:cNvPicPr preferRelativeResize="1">
          <a:picLocks noChangeAspect="1"/>
        </xdr:cNvPicPr>
      </xdr:nvPicPr>
      <xdr:blipFill>
        <a:blip r:embed="rId3"/>
        <a:stretch>
          <a:fillRect/>
        </a:stretch>
      </xdr:blipFill>
      <xdr:spPr>
        <a:xfrm>
          <a:off x="3228975" y="209550"/>
          <a:ext cx="685800" cy="523875"/>
        </a:xfrm>
        <a:prstGeom prst="rect">
          <a:avLst/>
        </a:prstGeom>
        <a:noFill/>
        <a:ln w="9525" cmpd="sng">
          <a:noFill/>
        </a:ln>
      </xdr:spPr>
    </xdr:pic>
    <xdr:clientData/>
  </xdr:twoCellAnchor>
  <xdr:twoCellAnchor editAs="oneCell">
    <xdr:from>
      <xdr:col>1</xdr:col>
      <xdr:colOff>866775</xdr:colOff>
      <xdr:row>0</xdr:row>
      <xdr:rowOff>180975</xdr:rowOff>
    </xdr:from>
    <xdr:to>
      <xdr:col>1</xdr:col>
      <xdr:colOff>1533525</xdr:colOff>
      <xdr:row>3</xdr:row>
      <xdr:rowOff>171450</xdr:rowOff>
    </xdr:to>
    <xdr:pic>
      <xdr:nvPicPr>
        <xdr:cNvPr id="13" name="Picture 50"/>
        <xdr:cNvPicPr preferRelativeResize="1">
          <a:picLocks noChangeAspect="1"/>
        </xdr:cNvPicPr>
      </xdr:nvPicPr>
      <xdr:blipFill>
        <a:blip r:embed="rId1"/>
        <a:stretch>
          <a:fillRect/>
        </a:stretch>
      </xdr:blipFill>
      <xdr:spPr>
        <a:xfrm>
          <a:off x="1504950" y="180975"/>
          <a:ext cx="666750" cy="619125"/>
        </a:xfrm>
        <a:prstGeom prst="rect">
          <a:avLst/>
        </a:prstGeom>
        <a:noFill/>
        <a:ln w="9525" cmpd="sng">
          <a:noFill/>
        </a:ln>
      </xdr:spPr>
    </xdr:pic>
    <xdr:clientData/>
  </xdr:twoCellAnchor>
  <xdr:twoCellAnchor editAs="oneCell">
    <xdr:from>
      <xdr:col>1</xdr:col>
      <xdr:colOff>85725</xdr:colOff>
      <xdr:row>1</xdr:row>
      <xdr:rowOff>0</xdr:rowOff>
    </xdr:from>
    <xdr:to>
      <xdr:col>1</xdr:col>
      <xdr:colOff>752475</xdr:colOff>
      <xdr:row>3</xdr:row>
      <xdr:rowOff>171450</xdr:rowOff>
    </xdr:to>
    <xdr:pic>
      <xdr:nvPicPr>
        <xdr:cNvPr id="14" name="Picture 52" descr="un-blue"/>
        <xdr:cNvPicPr preferRelativeResize="1">
          <a:picLocks noChangeAspect="1"/>
        </xdr:cNvPicPr>
      </xdr:nvPicPr>
      <xdr:blipFill>
        <a:blip r:embed="rId2"/>
        <a:stretch>
          <a:fillRect/>
        </a:stretch>
      </xdr:blipFill>
      <xdr:spPr>
        <a:xfrm>
          <a:off x="723900" y="209550"/>
          <a:ext cx="666750" cy="590550"/>
        </a:xfrm>
        <a:prstGeom prst="rect">
          <a:avLst/>
        </a:prstGeom>
        <a:noFill/>
        <a:ln w="9525" cmpd="sng">
          <a:noFill/>
        </a:ln>
      </xdr:spPr>
    </xdr:pic>
    <xdr:clientData/>
  </xdr:twoCellAnchor>
  <xdr:twoCellAnchor>
    <xdr:from>
      <xdr:col>1</xdr:col>
      <xdr:colOff>2590800</xdr:colOff>
      <xdr:row>1</xdr:row>
      <xdr:rowOff>0</xdr:rowOff>
    </xdr:from>
    <xdr:to>
      <xdr:col>1</xdr:col>
      <xdr:colOff>3276600</xdr:colOff>
      <xdr:row>3</xdr:row>
      <xdr:rowOff>104775</xdr:rowOff>
    </xdr:to>
    <xdr:pic>
      <xdr:nvPicPr>
        <xdr:cNvPr id="15" name="Picture 53" descr="itto_logo_HQprinting"/>
        <xdr:cNvPicPr preferRelativeResize="1">
          <a:picLocks noChangeAspect="1"/>
        </xdr:cNvPicPr>
      </xdr:nvPicPr>
      <xdr:blipFill>
        <a:blip r:embed="rId3"/>
        <a:stretch>
          <a:fillRect/>
        </a:stretch>
      </xdr:blipFill>
      <xdr:spPr>
        <a:xfrm>
          <a:off x="3228975" y="209550"/>
          <a:ext cx="685800" cy="523875"/>
        </a:xfrm>
        <a:prstGeom prst="rect">
          <a:avLst/>
        </a:prstGeom>
        <a:noFill/>
        <a:ln w="9525" cmpd="sng">
          <a:noFill/>
        </a:ln>
      </xdr:spPr>
    </xdr:pic>
    <xdr:clientData/>
  </xdr:twoCellAnchor>
  <xdr:twoCellAnchor editAs="oneCell">
    <xdr:from>
      <xdr:col>1</xdr:col>
      <xdr:colOff>866775</xdr:colOff>
      <xdr:row>0</xdr:row>
      <xdr:rowOff>180975</xdr:rowOff>
    </xdr:from>
    <xdr:to>
      <xdr:col>1</xdr:col>
      <xdr:colOff>1533525</xdr:colOff>
      <xdr:row>3</xdr:row>
      <xdr:rowOff>171450</xdr:rowOff>
    </xdr:to>
    <xdr:pic>
      <xdr:nvPicPr>
        <xdr:cNvPr id="16" name="Picture 54"/>
        <xdr:cNvPicPr preferRelativeResize="1">
          <a:picLocks noChangeAspect="1"/>
        </xdr:cNvPicPr>
      </xdr:nvPicPr>
      <xdr:blipFill>
        <a:blip r:embed="rId1"/>
        <a:stretch>
          <a:fillRect/>
        </a:stretch>
      </xdr:blipFill>
      <xdr:spPr>
        <a:xfrm>
          <a:off x="1504950" y="180975"/>
          <a:ext cx="666750" cy="619125"/>
        </a:xfrm>
        <a:prstGeom prst="rect">
          <a:avLst/>
        </a:prstGeom>
        <a:noFill/>
        <a:ln w="9525" cmpd="sng">
          <a:noFill/>
        </a:ln>
      </xdr:spPr>
    </xdr:pic>
    <xdr:clientData/>
  </xdr:twoCellAnchor>
  <xdr:twoCellAnchor editAs="oneCell">
    <xdr:from>
      <xdr:col>1</xdr:col>
      <xdr:colOff>85725</xdr:colOff>
      <xdr:row>1</xdr:row>
      <xdr:rowOff>0</xdr:rowOff>
    </xdr:from>
    <xdr:to>
      <xdr:col>1</xdr:col>
      <xdr:colOff>752475</xdr:colOff>
      <xdr:row>3</xdr:row>
      <xdr:rowOff>171450</xdr:rowOff>
    </xdr:to>
    <xdr:pic>
      <xdr:nvPicPr>
        <xdr:cNvPr id="17" name="Picture 56" descr="un-blue"/>
        <xdr:cNvPicPr preferRelativeResize="1">
          <a:picLocks noChangeAspect="1"/>
        </xdr:cNvPicPr>
      </xdr:nvPicPr>
      <xdr:blipFill>
        <a:blip r:embed="rId2"/>
        <a:stretch>
          <a:fillRect/>
        </a:stretch>
      </xdr:blipFill>
      <xdr:spPr>
        <a:xfrm>
          <a:off x="723900" y="209550"/>
          <a:ext cx="666750" cy="590550"/>
        </a:xfrm>
        <a:prstGeom prst="rect">
          <a:avLst/>
        </a:prstGeom>
        <a:noFill/>
        <a:ln w="9525" cmpd="sng">
          <a:noFill/>
        </a:ln>
      </xdr:spPr>
    </xdr:pic>
    <xdr:clientData/>
  </xdr:twoCellAnchor>
  <xdr:twoCellAnchor>
    <xdr:from>
      <xdr:col>1</xdr:col>
      <xdr:colOff>2590800</xdr:colOff>
      <xdr:row>1</xdr:row>
      <xdr:rowOff>0</xdr:rowOff>
    </xdr:from>
    <xdr:to>
      <xdr:col>1</xdr:col>
      <xdr:colOff>3276600</xdr:colOff>
      <xdr:row>3</xdr:row>
      <xdr:rowOff>104775</xdr:rowOff>
    </xdr:to>
    <xdr:pic>
      <xdr:nvPicPr>
        <xdr:cNvPr id="18" name="Picture 57" descr="itto_logo_HQprinting"/>
        <xdr:cNvPicPr preferRelativeResize="1">
          <a:picLocks noChangeAspect="1"/>
        </xdr:cNvPicPr>
      </xdr:nvPicPr>
      <xdr:blipFill>
        <a:blip r:embed="rId3"/>
        <a:stretch>
          <a:fillRect/>
        </a:stretch>
      </xdr:blipFill>
      <xdr:spPr>
        <a:xfrm>
          <a:off x="3228975" y="209550"/>
          <a:ext cx="685800" cy="523875"/>
        </a:xfrm>
        <a:prstGeom prst="rect">
          <a:avLst/>
        </a:prstGeom>
        <a:noFill/>
        <a:ln w="9525" cmpd="sng">
          <a:noFill/>
        </a:ln>
      </xdr:spPr>
    </xdr:pic>
    <xdr:clientData/>
  </xdr:twoCellAnchor>
  <xdr:twoCellAnchor editAs="oneCell">
    <xdr:from>
      <xdr:col>1</xdr:col>
      <xdr:colOff>1543050</xdr:colOff>
      <xdr:row>0</xdr:row>
      <xdr:rowOff>142875</xdr:rowOff>
    </xdr:from>
    <xdr:to>
      <xdr:col>1</xdr:col>
      <xdr:colOff>2466975</xdr:colOff>
      <xdr:row>3</xdr:row>
      <xdr:rowOff>180975</xdr:rowOff>
    </xdr:to>
    <xdr:pic>
      <xdr:nvPicPr>
        <xdr:cNvPr id="19" name="Picture 25"/>
        <xdr:cNvPicPr preferRelativeResize="1">
          <a:picLocks noChangeAspect="1"/>
        </xdr:cNvPicPr>
      </xdr:nvPicPr>
      <xdr:blipFill>
        <a:blip r:embed="rId4"/>
        <a:stretch>
          <a:fillRect/>
        </a:stretch>
      </xdr:blipFill>
      <xdr:spPr>
        <a:xfrm>
          <a:off x="2181225" y="142875"/>
          <a:ext cx="923925" cy="66675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0</xdr:colOff>
      <xdr:row>6</xdr:row>
      <xdr:rowOff>104775</xdr:rowOff>
    </xdr:to>
    <xdr:pic>
      <xdr:nvPicPr>
        <xdr:cNvPr id="1" name="Picture 1"/>
        <xdr:cNvPicPr preferRelativeResize="1">
          <a:picLocks noChangeAspect="1"/>
        </xdr:cNvPicPr>
      </xdr:nvPicPr>
      <xdr:blipFill>
        <a:blip r:embed="rId1"/>
        <a:stretch>
          <a:fillRect/>
        </a:stretch>
      </xdr:blipFill>
      <xdr:spPr>
        <a:xfrm>
          <a:off x="0" y="0"/>
          <a:ext cx="838200" cy="10763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1190625</xdr:colOff>
      <xdr:row>2</xdr:row>
      <xdr:rowOff>28575</xdr:rowOff>
    </xdr:from>
    <xdr:to>
      <xdr:col>1</xdr:col>
      <xdr:colOff>1866900</xdr:colOff>
      <xdr:row>5</xdr:row>
      <xdr:rowOff>0</xdr:rowOff>
    </xdr:to>
    <xdr:pic>
      <xdr:nvPicPr>
        <xdr:cNvPr id="1" name="Picture 1"/>
        <xdr:cNvPicPr preferRelativeResize="1">
          <a:picLocks noChangeAspect="1"/>
        </xdr:cNvPicPr>
      </xdr:nvPicPr>
      <xdr:blipFill>
        <a:blip r:embed="rId1"/>
        <a:stretch>
          <a:fillRect/>
        </a:stretch>
      </xdr:blipFill>
      <xdr:spPr>
        <a:xfrm>
          <a:off x="1819275" y="400050"/>
          <a:ext cx="676275" cy="600075"/>
        </a:xfrm>
        <a:prstGeom prst="rect">
          <a:avLst/>
        </a:prstGeom>
        <a:noFill/>
        <a:ln w="9525" cmpd="sng">
          <a:noFill/>
        </a:ln>
      </xdr:spPr>
    </xdr:pic>
    <xdr:clientData/>
  </xdr:twoCellAnchor>
  <xdr:twoCellAnchor editAs="oneCell">
    <xdr:from>
      <xdr:col>1</xdr:col>
      <xdr:colOff>171450</xdr:colOff>
      <xdr:row>2</xdr:row>
      <xdr:rowOff>28575</xdr:rowOff>
    </xdr:from>
    <xdr:to>
      <xdr:col>1</xdr:col>
      <xdr:colOff>828675</xdr:colOff>
      <xdr:row>5</xdr:row>
      <xdr:rowOff>0</xdr:rowOff>
    </xdr:to>
    <xdr:pic>
      <xdr:nvPicPr>
        <xdr:cNvPr id="2" name="Picture 188" descr="un-blue"/>
        <xdr:cNvPicPr preferRelativeResize="1">
          <a:picLocks noChangeAspect="1"/>
        </xdr:cNvPicPr>
      </xdr:nvPicPr>
      <xdr:blipFill>
        <a:blip r:embed="rId2"/>
        <a:stretch>
          <a:fillRect/>
        </a:stretch>
      </xdr:blipFill>
      <xdr:spPr>
        <a:xfrm>
          <a:off x="800100" y="400050"/>
          <a:ext cx="657225" cy="600075"/>
        </a:xfrm>
        <a:prstGeom prst="rect">
          <a:avLst/>
        </a:prstGeom>
        <a:noFill/>
        <a:ln w="9525" cmpd="sng">
          <a:noFill/>
        </a:ln>
      </xdr:spPr>
    </xdr:pic>
    <xdr:clientData/>
  </xdr:twoCellAnchor>
  <xdr:twoCellAnchor>
    <xdr:from>
      <xdr:col>1</xdr:col>
      <xdr:colOff>3009900</xdr:colOff>
      <xdr:row>2</xdr:row>
      <xdr:rowOff>76200</xdr:rowOff>
    </xdr:from>
    <xdr:to>
      <xdr:col>1</xdr:col>
      <xdr:colOff>3009900</xdr:colOff>
      <xdr:row>4</xdr:row>
      <xdr:rowOff>171450</xdr:rowOff>
    </xdr:to>
    <xdr:pic>
      <xdr:nvPicPr>
        <xdr:cNvPr id="3" name="Picture 189" descr="itto_logo_HQprinting"/>
        <xdr:cNvPicPr preferRelativeResize="1">
          <a:picLocks noChangeAspect="1"/>
        </xdr:cNvPicPr>
      </xdr:nvPicPr>
      <xdr:blipFill>
        <a:blip r:embed="rId3"/>
        <a:stretch>
          <a:fillRect/>
        </a:stretch>
      </xdr:blipFill>
      <xdr:spPr>
        <a:xfrm>
          <a:off x="3638550" y="447675"/>
          <a:ext cx="0" cy="514350"/>
        </a:xfrm>
        <a:prstGeom prst="rect">
          <a:avLst/>
        </a:prstGeom>
        <a:noFill/>
        <a:ln w="9525" cmpd="sng">
          <a:noFill/>
        </a:ln>
      </xdr:spPr>
    </xdr:pic>
    <xdr:clientData/>
  </xdr:twoCellAnchor>
  <xdr:twoCellAnchor editAs="oneCell">
    <xdr:from>
      <xdr:col>1</xdr:col>
      <xdr:colOff>1190625</xdr:colOff>
      <xdr:row>2</xdr:row>
      <xdr:rowOff>28575</xdr:rowOff>
    </xdr:from>
    <xdr:to>
      <xdr:col>1</xdr:col>
      <xdr:colOff>1866900</xdr:colOff>
      <xdr:row>5</xdr:row>
      <xdr:rowOff>0</xdr:rowOff>
    </xdr:to>
    <xdr:pic>
      <xdr:nvPicPr>
        <xdr:cNvPr id="4" name="Picture 190"/>
        <xdr:cNvPicPr preferRelativeResize="1">
          <a:picLocks noChangeAspect="1"/>
        </xdr:cNvPicPr>
      </xdr:nvPicPr>
      <xdr:blipFill>
        <a:blip r:embed="rId1"/>
        <a:stretch>
          <a:fillRect/>
        </a:stretch>
      </xdr:blipFill>
      <xdr:spPr>
        <a:xfrm>
          <a:off x="1819275" y="400050"/>
          <a:ext cx="676275" cy="600075"/>
        </a:xfrm>
        <a:prstGeom prst="rect">
          <a:avLst/>
        </a:prstGeom>
        <a:noFill/>
        <a:ln w="9525" cmpd="sng">
          <a:noFill/>
        </a:ln>
      </xdr:spPr>
    </xdr:pic>
    <xdr:clientData/>
  </xdr:twoCellAnchor>
  <xdr:twoCellAnchor editAs="oneCell">
    <xdr:from>
      <xdr:col>1</xdr:col>
      <xdr:colOff>171450</xdr:colOff>
      <xdr:row>2</xdr:row>
      <xdr:rowOff>28575</xdr:rowOff>
    </xdr:from>
    <xdr:to>
      <xdr:col>1</xdr:col>
      <xdr:colOff>828675</xdr:colOff>
      <xdr:row>5</xdr:row>
      <xdr:rowOff>0</xdr:rowOff>
    </xdr:to>
    <xdr:pic>
      <xdr:nvPicPr>
        <xdr:cNvPr id="5" name="Picture 192" descr="un-blue"/>
        <xdr:cNvPicPr preferRelativeResize="1">
          <a:picLocks noChangeAspect="1"/>
        </xdr:cNvPicPr>
      </xdr:nvPicPr>
      <xdr:blipFill>
        <a:blip r:embed="rId2"/>
        <a:stretch>
          <a:fillRect/>
        </a:stretch>
      </xdr:blipFill>
      <xdr:spPr>
        <a:xfrm>
          <a:off x="800100" y="400050"/>
          <a:ext cx="657225" cy="600075"/>
        </a:xfrm>
        <a:prstGeom prst="rect">
          <a:avLst/>
        </a:prstGeom>
        <a:noFill/>
        <a:ln w="9525" cmpd="sng">
          <a:noFill/>
        </a:ln>
      </xdr:spPr>
    </xdr:pic>
    <xdr:clientData/>
  </xdr:twoCellAnchor>
  <xdr:twoCellAnchor>
    <xdr:from>
      <xdr:col>1</xdr:col>
      <xdr:colOff>3009900</xdr:colOff>
      <xdr:row>2</xdr:row>
      <xdr:rowOff>76200</xdr:rowOff>
    </xdr:from>
    <xdr:to>
      <xdr:col>1</xdr:col>
      <xdr:colOff>3009900</xdr:colOff>
      <xdr:row>4</xdr:row>
      <xdr:rowOff>171450</xdr:rowOff>
    </xdr:to>
    <xdr:pic>
      <xdr:nvPicPr>
        <xdr:cNvPr id="6" name="Picture 193" descr="itto_logo_HQprinting"/>
        <xdr:cNvPicPr preferRelativeResize="1">
          <a:picLocks noChangeAspect="1"/>
        </xdr:cNvPicPr>
      </xdr:nvPicPr>
      <xdr:blipFill>
        <a:blip r:embed="rId3"/>
        <a:stretch>
          <a:fillRect/>
        </a:stretch>
      </xdr:blipFill>
      <xdr:spPr>
        <a:xfrm>
          <a:off x="3638550" y="447675"/>
          <a:ext cx="0" cy="514350"/>
        </a:xfrm>
        <a:prstGeom prst="rect">
          <a:avLst/>
        </a:prstGeom>
        <a:noFill/>
        <a:ln w="9525" cmpd="sng">
          <a:noFill/>
        </a:ln>
      </xdr:spPr>
    </xdr:pic>
    <xdr:clientData/>
  </xdr:twoCellAnchor>
  <xdr:twoCellAnchor editAs="oneCell">
    <xdr:from>
      <xdr:col>1</xdr:col>
      <xdr:colOff>1190625</xdr:colOff>
      <xdr:row>2</xdr:row>
      <xdr:rowOff>28575</xdr:rowOff>
    </xdr:from>
    <xdr:to>
      <xdr:col>1</xdr:col>
      <xdr:colOff>1866900</xdr:colOff>
      <xdr:row>5</xdr:row>
      <xdr:rowOff>0</xdr:rowOff>
    </xdr:to>
    <xdr:pic>
      <xdr:nvPicPr>
        <xdr:cNvPr id="7" name="Picture 195"/>
        <xdr:cNvPicPr preferRelativeResize="1">
          <a:picLocks noChangeAspect="1"/>
        </xdr:cNvPicPr>
      </xdr:nvPicPr>
      <xdr:blipFill>
        <a:blip r:embed="rId1"/>
        <a:stretch>
          <a:fillRect/>
        </a:stretch>
      </xdr:blipFill>
      <xdr:spPr>
        <a:xfrm>
          <a:off x="1819275" y="400050"/>
          <a:ext cx="676275" cy="600075"/>
        </a:xfrm>
        <a:prstGeom prst="rect">
          <a:avLst/>
        </a:prstGeom>
        <a:noFill/>
        <a:ln w="9525" cmpd="sng">
          <a:noFill/>
        </a:ln>
      </xdr:spPr>
    </xdr:pic>
    <xdr:clientData/>
  </xdr:twoCellAnchor>
  <xdr:twoCellAnchor editAs="oneCell">
    <xdr:from>
      <xdr:col>1</xdr:col>
      <xdr:colOff>171450</xdr:colOff>
      <xdr:row>2</xdr:row>
      <xdr:rowOff>28575</xdr:rowOff>
    </xdr:from>
    <xdr:to>
      <xdr:col>1</xdr:col>
      <xdr:colOff>828675</xdr:colOff>
      <xdr:row>5</xdr:row>
      <xdr:rowOff>0</xdr:rowOff>
    </xdr:to>
    <xdr:pic>
      <xdr:nvPicPr>
        <xdr:cNvPr id="8" name="Picture 197" descr="un-blue"/>
        <xdr:cNvPicPr preferRelativeResize="1">
          <a:picLocks noChangeAspect="1"/>
        </xdr:cNvPicPr>
      </xdr:nvPicPr>
      <xdr:blipFill>
        <a:blip r:embed="rId2"/>
        <a:stretch>
          <a:fillRect/>
        </a:stretch>
      </xdr:blipFill>
      <xdr:spPr>
        <a:xfrm>
          <a:off x="800100" y="400050"/>
          <a:ext cx="657225" cy="600075"/>
        </a:xfrm>
        <a:prstGeom prst="rect">
          <a:avLst/>
        </a:prstGeom>
        <a:noFill/>
        <a:ln w="9525" cmpd="sng">
          <a:noFill/>
        </a:ln>
      </xdr:spPr>
    </xdr:pic>
    <xdr:clientData/>
  </xdr:twoCellAnchor>
  <xdr:twoCellAnchor>
    <xdr:from>
      <xdr:col>1</xdr:col>
      <xdr:colOff>3009900</xdr:colOff>
      <xdr:row>2</xdr:row>
      <xdr:rowOff>76200</xdr:rowOff>
    </xdr:from>
    <xdr:to>
      <xdr:col>1</xdr:col>
      <xdr:colOff>3009900</xdr:colOff>
      <xdr:row>4</xdr:row>
      <xdr:rowOff>171450</xdr:rowOff>
    </xdr:to>
    <xdr:pic>
      <xdr:nvPicPr>
        <xdr:cNvPr id="9" name="Picture 198" descr="itto_logo_HQprinting"/>
        <xdr:cNvPicPr preferRelativeResize="1">
          <a:picLocks noChangeAspect="1"/>
        </xdr:cNvPicPr>
      </xdr:nvPicPr>
      <xdr:blipFill>
        <a:blip r:embed="rId3"/>
        <a:stretch>
          <a:fillRect/>
        </a:stretch>
      </xdr:blipFill>
      <xdr:spPr>
        <a:xfrm>
          <a:off x="3638550" y="447675"/>
          <a:ext cx="0" cy="514350"/>
        </a:xfrm>
        <a:prstGeom prst="rect">
          <a:avLst/>
        </a:prstGeom>
        <a:noFill/>
        <a:ln w="9525" cmpd="sng">
          <a:noFill/>
        </a:ln>
      </xdr:spPr>
    </xdr:pic>
    <xdr:clientData/>
  </xdr:twoCellAnchor>
  <xdr:twoCellAnchor editAs="oneCell">
    <xdr:from>
      <xdr:col>1</xdr:col>
      <xdr:colOff>1190625</xdr:colOff>
      <xdr:row>2</xdr:row>
      <xdr:rowOff>28575</xdr:rowOff>
    </xdr:from>
    <xdr:to>
      <xdr:col>1</xdr:col>
      <xdr:colOff>1866900</xdr:colOff>
      <xdr:row>5</xdr:row>
      <xdr:rowOff>0</xdr:rowOff>
    </xdr:to>
    <xdr:pic>
      <xdr:nvPicPr>
        <xdr:cNvPr id="10" name="Picture 199"/>
        <xdr:cNvPicPr preferRelativeResize="1">
          <a:picLocks noChangeAspect="1"/>
        </xdr:cNvPicPr>
      </xdr:nvPicPr>
      <xdr:blipFill>
        <a:blip r:embed="rId1"/>
        <a:stretch>
          <a:fillRect/>
        </a:stretch>
      </xdr:blipFill>
      <xdr:spPr>
        <a:xfrm>
          <a:off x="1819275" y="400050"/>
          <a:ext cx="676275" cy="600075"/>
        </a:xfrm>
        <a:prstGeom prst="rect">
          <a:avLst/>
        </a:prstGeom>
        <a:noFill/>
        <a:ln w="9525" cmpd="sng">
          <a:noFill/>
        </a:ln>
      </xdr:spPr>
    </xdr:pic>
    <xdr:clientData/>
  </xdr:twoCellAnchor>
  <xdr:twoCellAnchor editAs="oneCell">
    <xdr:from>
      <xdr:col>1</xdr:col>
      <xdr:colOff>171450</xdr:colOff>
      <xdr:row>2</xdr:row>
      <xdr:rowOff>28575</xdr:rowOff>
    </xdr:from>
    <xdr:to>
      <xdr:col>1</xdr:col>
      <xdr:colOff>828675</xdr:colOff>
      <xdr:row>5</xdr:row>
      <xdr:rowOff>0</xdr:rowOff>
    </xdr:to>
    <xdr:pic>
      <xdr:nvPicPr>
        <xdr:cNvPr id="11" name="Picture 201" descr="un-blue"/>
        <xdr:cNvPicPr preferRelativeResize="1">
          <a:picLocks noChangeAspect="1"/>
        </xdr:cNvPicPr>
      </xdr:nvPicPr>
      <xdr:blipFill>
        <a:blip r:embed="rId2"/>
        <a:stretch>
          <a:fillRect/>
        </a:stretch>
      </xdr:blipFill>
      <xdr:spPr>
        <a:xfrm>
          <a:off x="800100" y="400050"/>
          <a:ext cx="657225" cy="600075"/>
        </a:xfrm>
        <a:prstGeom prst="rect">
          <a:avLst/>
        </a:prstGeom>
        <a:noFill/>
        <a:ln w="9525" cmpd="sng">
          <a:noFill/>
        </a:ln>
      </xdr:spPr>
    </xdr:pic>
    <xdr:clientData/>
  </xdr:twoCellAnchor>
  <xdr:twoCellAnchor>
    <xdr:from>
      <xdr:col>1</xdr:col>
      <xdr:colOff>3009900</xdr:colOff>
      <xdr:row>2</xdr:row>
      <xdr:rowOff>76200</xdr:rowOff>
    </xdr:from>
    <xdr:to>
      <xdr:col>1</xdr:col>
      <xdr:colOff>3009900</xdr:colOff>
      <xdr:row>4</xdr:row>
      <xdr:rowOff>171450</xdr:rowOff>
    </xdr:to>
    <xdr:pic>
      <xdr:nvPicPr>
        <xdr:cNvPr id="12" name="Picture 202" descr="itto_logo_HQprinting"/>
        <xdr:cNvPicPr preferRelativeResize="1">
          <a:picLocks noChangeAspect="1"/>
        </xdr:cNvPicPr>
      </xdr:nvPicPr>
      <xdr:blipFill>
        <a:blip r:embed="rId3"/>
        <a:stretch>
          <a:fillRect/>
        </a:stretch>
      </xdr:blipFill>
      <xdr:spPr>
        <a:xfrm>
          <a:off x="3638550" y="447675"/>
          <a:ext cx="0" cy="514350"/>
        </a:xfrm>
        <a:prstGeom prst="rect">
          <a:avLst/>
        </a:prstGeom>
        <a:noFill/>
        <a:ln w="9525" cmpd="sng">
          <a:noFill/>
        </a:ln>
      </xdr:spPr>
    </xdr:pic>
    <xdr:clientData/>
  </xdr:twoCellAnchor>
  <xdr:twoCellAnchor editAs="oneCell">
    <xdr:from>
      <xdr:col>1</xdr:col>
      <xdr:colOff>2200275</xdr:colOff>
      <xdr:row>1</xdr:row>
      <xdr:rowOff>123825</xdr:rowOff>
    </xdr:from>
    <xdr:to>
      <xdr:col>2</xdr:col>
      <xdr:colOff>123825</xdr:colOff>
      <xdr:row>4</xdr:row>
      <xdr:rowOff>180975</xdr:rowOff>
    </xdr:to>
    <xdr:pic>
      <xdr:nvPicPr>
        <xdr:cNvPr id="13" name="Picture 17"/>
        <xdr:cNvPicPr preferRelativeResize="1">
          <a:picLocks noChangeAspect="1"/>
        </xdr:cNvPicPr>
      </xdr:nvPicPr>
      <xdr:blipFill>
        <a:blip r:embed="rId4"/>
        <a:stretch>
          <a:fillRect/>
        </a:stretch>
      </xdr:blipFill>
      <xdr:spPr>
        <a:xfrm>
          <a:off x="2828925" y="285750"/>
          <a:ext cx="933450" cy="6858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1123950</xdr:colOff>
      <xdr:row>2</xdr:row>
      <xdr:rowOff>28575</xdr:rowOff>
    </xdr:from>
    <xdr:to>
      <xdr:col>1</xdr:col>
      <xdr:colOff>1800225</xdr:colOff>
      <xdr:row>5</xdr:row>
      <xdr:rowOff>0</xdr:rowOff>
    </xdr:to>
    <xdr:pic>
      <xdr:nvPicPr>
        <xdr:cNvPr id="1" name="Picture 14"/>
        <xdr:cNvPicPr preferRelativeResize="1">
          <a:picLocks noChangeAspect="1"/>
        </xdr:cNvPicPr>
      </xdr:nvPicPr>
      <xdr:blipFill>
        <a:blip r:embed="rId1"/>
        <a:stretch>
          <a:fillRect/>
        </a:stretch>
      </xdr:blipFill>
      <xdr:spPr>
        <a:xfrm>
          <a:off x="1981200" y="400050"/>
          <a:ext cx="676275" cy="600075"/>
        </a:xfrm>
        <a:prstGeom prst="rect">
          <a:avLst/>
        </a:prstGeom>
        <a:noFill/>
        <a:ln w="9525" cmpd="sng">
          <a:noFill/>
        </a:ln>
      </xdr:spPr>
    </xdr:pic>
    <xdr:clientData/>
  </xdr:twoCellAnchor>
  <xdr:twoCellAnchor editAs="oneCell">
    <xdr:from>
      <xdr:col>1</xdr:col>
      <xdr:colOff>104775</xdr:colOff>
      <xdr:row>2</xdr:row>
      <xdr:rowOff>28575</xdr:rowOff>
    </xdr:from>
    <xdr:to>
      <xdr:col>1</xdr:col>
      <xdr:colOff>771525</xdr:colOff>
      <xdr:row>5</xdr:row>
      <xdr:rowOff>0</xdr:rowOff>
    </xdr:to>
    <xdr:pic>
      <xdr:nvPicPr>
        <xdr:cNvPr id="2" name="Picture 16" descr="un-blue"/>
        <xdr:cNvPicPr preferRelativeResize="1">
          <a:picLocks noChangeAspect="1"/>
        </xdr:cNvPicPr>
      </xdr:nvPicPr>
      <xdr:blipFill>
        <a:blip r:embed="rId2"/>
        <a:stretch>
          <a:fillRect/>
        </a:stretch>
      </xdr:blipFill>
      <xdr:spPr>
        <a:xfrm>
          <a:off x="962025" y="400050"/>
          <a:ext cx="666750" cy="600075"/>
        </a:xfrm>
        <a:prstGeom prst="rect">
          <a:avLst/>
        </a:prstGeom>
        <a:noFill/>
        <a:ln w="9525" cmpd="sng">
          <a:noFill/>
        </a:ln>
      </xdr:spPr>
    </xdr:pic>
    <xdr:clientData/>
  </xdr:twoCellAnchor>
  <xdr:twoCellAnchor>
    <xdr:from>
      <xdr:col>1</xdr:col>
      <xdr:colOff>3438525</xdr:colOff>
      <xdr:row>2</xdr:row>
      <xdr:rowOff>76200</xdr:rowOff>
    </xdr:from>
    <xdr:to>
      <xdr:col>1</xdr:col>
      <xdr:colOff>4124325</xdr:colOff>
      <xdr:row>4</xdr:row>
      <xdr:rowOff>171450</xdr:rowOff>
    </xdr:to>
    <xdr:pic>
      <xdr:nvPicPr>
        <xdr:cNvPr id="3" name="Picture 17" descr="itto_logo_HQprinting"/>
        <xdr:cNvPicPr preferRelativeResize="1">
          <a:picLocks noChangeAspect="1"/>
        </xdr:cNvPicPr>
      </xdr:nvPicPr>
      <xdr:blipFill>
        <a:blip r:embed="rId3"/>
        <a:stretch>
          <a:fillRect/>
        </a:stretch>
      </xdr:blipFill>
      <xdr:spPr>
        <a:xfrm>
          <a:off x="4295775" y="447675"/>
          <a:ext cx="685800" cy="514350"/>
        </a:xfrm>
        <a:prstGeom prst="rect">
          <a:avLst/>
        </a:prstGeom>
        <a:noFill/>
        <a:ln w="9525" cmpd="sng">
          <a:noFill/>
        </a:ln>
      </xdr:spPr>
    </xdr:pic>
    <xdr:clientData/>
  </xdr:twoCellAnchor>
  <xdr:twoCellAnchor editAs="oneCell">
    <xdr:from>
      <xdr:col>1</xdr:col>
      <xdr:colOff>1123950</xdr:colOff>
      <xdr:row>2</xdr:row>
      <xdr:rowOff>28575</xdr:rowOff>
    </xdr:from>
    <xdr:to>
      <xdr:col>1</xdr:col>
      <xdr:colOff>1800225</xdr:colOff>
      <xdr:row>5</xdr:row>
      <xdr:rowOff>0</xdr:rowOff>
    </xdr:to>
    <xdr:pic>
      <xdr:nvPicPr>
        <xdr:cNvPr id="4" name="Picture 20"/>
        <xdr:cNvPicPr preferRelativeResize="1">
          <a:picLocks noChangeAspect="1"/>
        </xdr:cNvPicPr>
      </xdr:nvPicPr>
      <xdr:blipFill>
        <a:blip r:embed="rId1"/>
        <a:stretch>
          <a:fillRect/>
        </a:stretch>
      </xdr:blipFill>
      <xdr:spPr>
        <a:xfrm>
          <a:off x="1981200" y="400050"/>
          <a:ext cx="676275" cy="600075"/>
        </a:xfrm>
        <a:prstGeom prst="rect">
          <a:avLst/>
        </a:prstGeom>
        <a:noFill/>
        <a:ln w="9525" cmpd="sng">
          <a:noFill/>
        </a:ln>
      </xdr:spPr>
    </xdr:pic>
    <xdr:clientData/>
  </xdr:twoCellAnchor>
  <xdr:twoCellAnchor editAs="oneCell">
    <xdr:from>
      <xdr:col>1</xdr:col>
      <xdr:colOff>104775</xdr:colOff>
      <xdr:row>2</xdr:row>
      <xdr:rowOff>28575</xdr:rowOff>
    </xdr:from>
    <xdr:to>
      <xdr:col>1</xdr:col>
      <xdr:colOff>771525</xdr:colOff>
      <xdr:row>5</xdr:row>
      <xdr:rowOff>0</xdr:rowOff>
    </xdr:to>
    <xdr:pic>
      <xdr:nvPicPr>
        <xdr:cNvPr id="5" name="Picture 22" descr="un-blue"/>
        <xdr:cNvPicPr preferRelativeResize="1">
          <a:picLocks noChangeAspect="1"/>
        </xdr:cNvPicPr>
      </xdr:nvPicPr>
      <xdr:blipFill>
        <a:blip r:embed="rId2"/>
        <a:stretch>
          <a:fillRect/>
        </a:stretch>
      </xdr:blipFill>
      <xdr:spPr>
        <a:xfrm>
          <a:off x="962025" y="400050"/>
          <a:ext cx="666750" cy="600075"/>
        </a:xfrm>
        <a:prstGeom prst="rect">
          <a:avLst/>
        </a:prstGeom>
        <a:noFill/>
        <a:ln w="9525" cmpd="sng">
          <a:noFill/>
        </a:ln>
      </xdr:spPr>
    </xdr:pic>
    <xdr:clientData/>
  </xdr:twoCellAnchor>
  <xdr:twoCellAnchor>
    <xdr:from>
      <xdr:col>1</xdr:col>
      <xdr:colOff>3438525</xdr:colOff>
      <xdr:row>2</xdr:row>
      <xdr:rowOff>76200</xdr:rowOff>
    </xdr:from>
    <xdr:to>
      <xdr:col>1</xdr:col>
      <xdr:colOff>4124325</xdr:colOff>
      <xdr:row>4</xdr:row>
      <xdr:rowOff>171450</xdr:rowOff>
    </xdr:to>
    <xdr:pic>
      <xdr:nvPicPr>
        <xdr:cNvPr id="6" name="Picture 23" descr="itto_logo_HQprinting"/>
        <xdr:cNvPicPr preferRelativeResize="1">
          <a:picLocks noChangeAspect="1"/>
        </xdr:cNvPicPr>
      </xdr:nvPicPr>
      <xdr:blipFill>
        <a:blip r:embed="rId3"/>
        <a:stretch>
          <a:fillRect/>
        </a:stretch>
      </xdr:blipFill>
      <xdr:spPr>
        <a:xfrm>
          <a:off x="4295775" y="447675"/>
          <a:ext cx="685800" cy="514350"/>
        </a:xfrm>
        <a:prstGeom prst="rect">
          <a:avLst/>
        </a:prstGeom>
        <a:noFill/>
        <a:ln w="9525" cmpd="sng">
          <a:noFill/>
        </a:ln>
      </xdr:spPr>
    </xdr:pic>
    <xdr:clientData/>
  </xdr:twoCellAnchor>
  <xdr:twoCellAnchor editAs="oneCell">
    <xdr:from>
      <xdr:col>1</xdr:col>
      <xdr:colOff>2124075</xdr:colOff>
      <xdr:row>1</xdr:row>
      <xdr:rowOff>171450</xdr:rowOff>
    </xdr:from>
    <xdr:to>
      <xdr:col>1</xdr:col>
      <xdr:colOff>3048000</xdr:colOff>
      <xdr:row>5</xdr:row>
      <xdr:rowOff>47625</xdr:rowOff>
    </xdr:to>
    <xdr:pic>
      <xdr:nvPicPr>
        <xdr:cNvPr id="7" name="Picture 9"/>
        <xdr:cNvPicPr preferRelativeResize="1">
          <a:picLocks noChangeAspect="1"/>
        </xdr:cNvPicPr>
      </xdr:nvPicPr>
      <xdr:blipFill>
        <a:blip r:embed="rId4"/>
        <a:stretch>
          <a:fillRect/>
        </a:stretch>
      </xdr:blipFill>
      <xdr:spPr>
        <a:xfrm>
          <a:off x="2981325" y="333375"/>
          <a:ext cx="923925" cy="7143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17</xdr:row>
      <xdr:rowOff>123825</xdr:rowOff>
    </xdr:from>
    <xdr:to>
      <xdr:col>10</xdr:col>
      <xdr:colOff>628650</xdr:colOff>
      <xdr:row>29</xdr:row>
      <xdr:rowOff>28575</xdr:rowOff>
    </xdr:to>
    <xdr:sp>
      <xdr:nvSpPr>
        <xdr:cNvPr id="1" name="TextBox 1"/>
        <xdr:cNvSpPr txBox="1">
          <a:spLocks noChangeArrowheads="1"/>
        </xdr:cNvSpPr>
      </xdr:nvSpPr>
      <xdr:spPr>
        <a:xfrm>
          <a:off x="28575" y="2819400"/>
          <a:ext cx="9363075" cy="18478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sng" baseline="0">
              <a:solidFill>
                <a:srgbClr val="000000"/>
              </a:solidFill>
              <a:latin typeface="Calibri"/>
              <a:ea typeface="Calibri"/>
              <a:cs typeface="Calibri"/>
            </a:rPr>
            <a:t>Definitions</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Glulam</a:t>
          </a:r>
          <a:r>
            <a:rPr lang="en-US" cap="none" sz="1100" b="0" i="0" u="none" baseline="0">
              <a:solidFill>
                <a:srgbClr val="000000"/>
              </a:solidFill>
              <a:latin typeface="Calibri"/>
              <a:ea typeface="Calibri"/>
              <a:cs typeface="Calibri"/>
            </a:rPr>
            <a:t>: Builders' carpentry also includes glue-laminated timber (glulam), which is a structural timber product obtained by gluing together a number of wood laminations having their grain essentially parallel. Laminations of curved members are arranged so that the plane of each lamination is at 90 degrees to the plane of the applied load; thus, laminations of a straight gluman beam are laid flat. [from HS 4418, Builders' joinery and carpentry of wood, including cellular wood panels, assembled flooring panels, shingles and shakes]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X-lam</a:t>
          </a:r>
          <a:r>
            <a:rPr lang="en-US" cap="none" sz="1100" b="0" i="0" u="none" baseline="0">
              <a:solidFill>
                <a:srgbClr val="000000"/>
              </a:solidFill>
              <a:latin typeface="Calibri"/>
              <a:ea typeface="Calibri"/>
              <a:cs typeface="Calibri"/>
            </a:rPr>
            <a:t>: Panels consisting of laths of roughly sawn wood, assembled with glue in order to facilitate transport or later working. [from HS4421, Other articles of wood]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714375</xdr:colOff>
      <xdr:row>2</xdr:row>
      <xdr:rowOff>142875</xdr:rowOff>
    </xdr:from>
    <xdr:to>
      <xdr:col>2</xdr:col>
      <xdr:colOff>257175</xdr:colOff>
      <xdr:row>5</xdr:row>
      <xdr:rowOff>142875</xdr:rowOff>
    </xdr:to>
    <xdr:pic>
      <xdr:nvPicPr>
        <xdr:cNvPr id="1" name="Picture 1"/>
        <xdr:cNvPicPr preferRelativeResize="1">
          <a:picLocks noChangeAspect="1"/>
        </xdr:cNvPicPr>
      </xdr:nvPicPr>
      <xdr:blipFill>
        <a:blip r:embed="rId1"/>
        <a:stretch>
          <a:fillRect/>
        </a:stretch>
      </xdr:blipFill>
      <xdr:spPr>
        <a:xfrm>
          <a:off x="1495425" y="523875"/>
          <a:ext cx="657225" cy="628650"/>
        </a:xfrm>
        <a:prstGeom prst="rect">
          <a:avLst/>
        </a:prstGeom>
        <a:noFill/>
        <a:ln w="9525" cmpd="sng">
          <a:noFill/>
        </a:ln>
      </xdr:spPr>
    </xdr:pic>
    <xdr:clientData/>
  </xdr:twoCellAnchor>
  <xdr:twoCellAnchor editAs="oneCell">
    <xdr:from>
      <xdr:col>0</xdr:col>
      <xdr:colOff>504825</xdr:colOff>
      <xdr:row>2</xdr:row>
      <xdr:rowOff>142875</xdr:rowOff>
    </xdr:from>
    <xdr:to>
      <xdr:col>1</xdr:col>
      <xdr:colOff>390525</xdr:colOff>
      <xdr:row>5</xdr:row>
      <xdr:rowOff>142875</xdr:rowOff>
    </xdr:to>
    <xdr:pic>
      <xdr:nvPicPr>
        <xdr:cNvPr id="2" name="Picture 3" descr="un-blue"/>
        <xdr:cNvPicPr preferRelativeResize="1">
          <a:picLocks noChangeAspect="1"/>
        </xdr:cNvPicPr>
      </xdr:nvPicPr>
      <xdr:blipFill>
        <a:blip r:embed="rId2"/>
        <a:stretch>
          <a:fillRect/>
        </a:stretch>
      </xdr:blipFill>
      <xdr:spPr>
        <a:xfrm>
          <a:off x="504825" y="523875"/>
          <a:ext cx="666750" cy="628650"/>
        </a:xfrm>
        <a:prstGeom prst="rect">
          <a:avLst/>
        </a:prstGeom>
        <a:noFill/>
        <a:ln w="9525" cmpd="sng">
          <a:noFill/>
        </a:ln>
      </xdr:spPr>
    </xdr:pic>
    <xdr:clientData/>
  </xdr:twoCellAnchor>
  <xdr:twoCellAnchor>
    <xdr:from>
      <xdr:col>3</xdr:col>
      <xdr:colOff>485775</xdr:colOff>
      <xdr:row>2</xdr:row>
      <xdr:rowOff>180975</xdr:rowOff>
    </xdr:from>
    <xdr:to>
      <xdr:col>3</xdr:col>
      <xdr:colOff>1171575</xdr:colOff>
      <xdr:row>5</xdr:row>
      <xdr:rowOff>9525</xdr:rowOff>
    </xdr:to>
    <xdr:pic>
      <xdr:nvPicPr>
        <xdr:cNvPr id="3" name="Picture 4" descr="itto_logo_HQprinting"/>
        <xdr:cNvPicPr preferRelativeResize="1">
          <a:picLocks noChangeAspect="1"/>
        </xdr:cNvPicPr>
      </xdr:nvPicPr>
      <xdr:blipFill>
        <a:blip r:embed="rId3"/>
        <a:stretch>
          <a:fillRect/>
        </a:stretch>
      </xdr:blipFill>
      <xdr:spPr>
        <a:xfrm>
          <a:off x="3495675" y="561975"/>
          <a:ext cx="685800" cy="457200"/>
        </a:xfrm>
        <a:prstGeom prst="rect">
          <a:avLst/>
        </a:prstGeom>
        <a:noFill/>
        <a:ln w="9525" cmpd="sng">
          <a:noFill/>
        </a:ln>
      </xdr:spPr>
    </xdr:pic>
    <xdr:clientData/>
  </xdr:twoCellAnchor>
  <xdr:twoCellAnchor editAs="oneCell">
    <xdr:from>
      <xdr:col>1</xdr:col>
      <xdr:colOff>714375</xdr:colOff>
      <xdr:row>2</xdr:row>
      <xdr:rowOff>142875</xdr:rowOff>
    </xdr:from>
    <xdr:to>
      <xdr:col>2</xdr:col>
      <xdr:colOff>257175</xdr:colOff>
      <xdr:row>5</xdr:row>
      <xdr:rowOff>142875</xdr:rowOff>
    </xdr:to>
    <xdr:pic>
      <xdr:nvPicPr>
        <xdr:cNvPr id="4" name="Picture 8"/>
        <xdr:cNvPicPr preferRelativeResize="1">
          <a:picLocks noChangeAspect="1"/>
        </xdr:cNvPicPr>
      </xdr:nvPicPr>
      <xdr:blipFill>
        <a:blip r:embed="rId1"/>
        <a:stretch>
          <a:fillRect/>
        </a:stretch>
      </xdr:blipFill>
      <xdr:spPr>
        <a:xfrm>
          <a:off x="1495425" y="523875"/>
          <a:ext cx="657225" cy="628650"/>
        </a:xfrm>
        <a:prstGeom prst="rect">
          <a:avLst/>
        </a:prstGeom>
        <a:noFill/>
        <a:ln w="9525" cmpd="sng">
          <a:noFill/>
        </a:ln>
      </xdr:spPr>
    </xdr:pic>
    <xdr:clientData/>
  </xdr:twoCellAnchor>
  <xdr:twoCellAnchor editAs="oneCell">
    <xdr:from>
      <xdr:col>0</xdr:col>
      <xdr:colOff>504825</xdr:colOff>
      <xdr:row>2</xdr:row>
      <xdr:rowOff>142875</xdr:rowOff>
    </xdr:from>
    <xdr:to>
      <xdr:col>1</xdr:col>
      <xdr:colOff>390525</xdr:colOff>
      <xdr:row>5</xdr:row>
      <xdr:rowOff>142875</xdr:rowOff>
    </xdr:to>
    <xdr:pic>
      <xdr:nvPicPr>
        <xdr:cNvPr id="5" name="Picture 10" descr="un-blue"/>
        <xdr:cNvPicPr preferRelativeResize="1">
          <a:picLocks noChangeAspect="1"/>
        </xdr:cNvPicPr>
      </xdr:nvPicPr>
      <xdr:blipFill>
        <a:blip r:embed="rId2"/>
        <a:stretch>
          <a:fillRect/>
        </a:stretch>
      </xdr:blipFill>
      <xdr:spPr>
        <a:xfrm>
          <a:off x="504825" y="523875"/>
          <a:ext cx="666750" cy="628650"/>
        </a:xfrm>
        <a:prstGeom prst="rect">
          <a:avLst/>
        </a:prstGeom>
        <a:noFill/>
        <a:ln w="9525" cmpd="sng">
          <a:noFill/>
        </a:ln>
      </xdr:spPr>
    </xdr:pic>
    <xdr:clientData/>
  </xdr:twoCellAnchor>
  <xdr:twoCellAnchor>
    <xdr:from>
      <xdr:col>3</xdr:col>
      <xdr:colOff>485775</xdr:colOff>
      <xdr:row>2</xdr:row>
      <xdr:rowOff>180975</xdr:rowOff>
    </xdr:from>
    <xdr:to>
      <xdr:col>3</xdr:col>
      <xdr:colOff>1171575</xdr:colOff>
      <xdr:row>5</xdr:row>
      <xdr:rowOff>9525</xdr:rowOff>
    </xdr:to>
    <xdr:pic>
      <xdr:nvPicPr>
        <xdr:cNvPr id="6" name="Picture 11" descr="itto_logo_HQprinting"/>
        <xdr:cNvPicPr preferRelativeResize="1">
          <a:picLocks noChangeAspect="1"/>
        </xdr:cNvPicPr>
      </xdr:nvPicPr>
      <xdr:blipFill>
        <a:blip r:embed="rId3"/>
        <a:stretch>
          <a:fillRect/>
        </a:stretch>
      </xdr:blipFill>
      <xdr:spPr>
        <a:xfrm>
          <a:off x="3495675" y="561975"/>
          <a:ext cx="685800" cy="457200"/>
        </a:xfrm>
        <a:prstGeom prst="rect">
          <a:avLst/>
        </a:prstGeom>
        <a:noFill/>
        <a:ln w="9525" cmpd="sng">
          <a:noFill/>
        </a:ln>
      </xdr:spPr>
    </xdr:pic>
    <xdr:clientData/>
  </xdr:twoCellAnchor>
  <xdr:twoCellAnchor editAs="oneCell">
    <xdr:from>
      <xdr:col>2</xdr:col>
      <xdr:colOff>476250</xdr:colOff>
      <xdr:row>2</xdr:row>
      <xdr:rowOff>85725</xdr:rowOff>
    </xdr:from>
    <xdr:to>
      <xdr:col>3</xdr:col>
      <xdr:colOff>285750</xdr:colOff>
      <xdr:row>5</xdr:row>
      <xdr:rowOff>142875</xdr:rowOff>
    </xdr:to>
    <xdr:pic>
      <xdr:nvPicPr>
        <xdr:cNvPr id="7" name="Picture 9"/>
        <xdr:cNvPicPr preferRelativeResize="1">
          <a:picLocks noChangeAspect="1"/>
        </xdr:cNvPicPr>
      </xdr:nvPicPr>
      <xdr:blipFill>
        <a:blip r:embed="rId4"/>
        <a:stretch>
          <a:fillRect/>
        </a:stretch>
      </xdr:blipFill>
      <xdr:spPr>
        <a:xfrm>
          <a:off x="2371725" y="466725"/>
          <a:ext cx="923925" cy="6858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1076325</xdr:colOff>
      <xdr:row>2</xdr:row>
      <xdr:rowOff>38100</xdr:rowOff>
    </xdr:from>
    <xdr:to>
      <xdr:col>1</xdr:col>
      <xdr:colOff>1752600</xdr:colOff>
      <xdr:row>5</xdr:row>
      <xdr:rowOff>19050</xdr:rowOff>
    </xdr:to>
    <xdr:pic>
      <xdr:nvPicPr>
        <xdr:cNvPr id="1" name="Picture 7"/>
        <xdr:cNvPicPr preferRelativeResize="1">
          <a:picLocks noChangeAspect="1"/>
        </xdr:cNvPicPr>
      </xdr:nvPicPr>
      <xdr:blipFill>
        <a:blip r:embed="rId1"/>
        <a:stretch>
          <a:fillRect/>
        </a:stretch>
      </xdr:blipFill>
      <xdr:spPr>
        <a:xfrm>
          <a:off x="1704975" y="409575"/>
          <a:ext cx="676275" cy="609600"/>
        </a:xfrm>
        <a:prstGeom prst="rect">
          <a:avLst/>
        </a:prstGeom>
        <a:noFill/>
        <a:ln w="9525" cmpd="sng">
          <a:noFill/>
        </a:ln>
      </xdr:spPr>
    </xdr:pic>
    <xdr:clientData/>
  </xdr:twoCellAnchor>
  <xdr:twoCellAnchor editAs="oneCell">
    <xdr:from>
      <xdr:col>1</xdr:col>
      <xdr:colOff>57150</xdr:colOff>
      <xdr:row>2</xdr:row>
      <xdr:rowOff>38100</xdr:rowOff>
    </xdr:from>
    <xdr:to>
      <xdr:col>1</xdr:col>
      <xdr:colOff>714375</xdr:colOff>
      <xdr:row>5</xdr:row>
      <xdr:rowOff>0</xdr:rowOff>
    </xdr:to>
    <xdr:pic>
      <xdr:nvPicPr>
        <xdr:cNvPr id="2" name="Picture 9" descr="un-blue"/>
        <xdr:cNvPicPr preferRelativeResize="1">
          <a:picLocks noChangeAspect="1"/>
        </xdr:cNvPicPr>
      </xdr:nvPicPr>
      <xdr:blipFill>
        <a:blip r:embed="rId2"/>
        <a:stretch>
          <a:fillRect/>
        </a:stretch>
      </xdr:blipFill>
      <xdr:spPr>
        <a:xfrm>
          <a:off x="685800" y="409575"/>
          <a:ext cx="657225" cy="590550"/>
        </a:xfrm>
        <a:prstGeom prst="rect">
          <a:avLst/>
        </a:prstGeom>
        <a:noFill/>
        <a:ln w="9525" cmpd="sng">
          <a:noFill/>
        </a:ln>
      </xdr:spPr>
    </xdr:pic>
    <xdr:clientData/>
  </xdr:twoCellAnchor>
  <xdr:twoCellAnchor>
    <xdr:from>
      <xdr:col>1</xdr:col>
      <xdr:colOff>3390900</xdr:colOff>
      <xdr:row>2</xdr:row>
      <xdr:rowOff>85725</xdr:rowOff>
    </xdr:from>
    <xdr:to>
      <xdr:col>1</xdr:col>
      <xdr:colOff>4076700</xdr:colOff>
      <xdr:row>4</xdr:row>
      <xdr:rowOff>171450</xdr:rowOff>
    </xdr:to>
    <xdr:pic>
      <xdr:nvPicPr>
        <xdr:cNvPr id="3" name="Picture 10" descr="itto_logo_HQprinting"/>
        <xdr:cNvPicPr preferRelativeResize="1">
          <a:picLocks noChangeAspect="1"/>
        </xdr:cNvPicPr>
      </xdr:nvPicPr>
      <xdr:blipFill>
        <a:blip r:embed="rId3"/>
        <a:stretch>
          <a:fillRect/>
        </a:stretch>
      </xdr:blipFill>
      <xdr:spPr>
        <a:xfrm>
          <a:off x="4019550" y="457200"/>
          <a:ext cx="685800" cy="504825"/>
        </a:xfrm>
        <a:prstGeom prst="rect">
          <a:avLst/>
        </a:prstGeom>
        <a:noFill/>
        <a:ln w="9525" cmpd="sng">
          <a:noFill/>
        </a:ln>
      </xdr:spPr>
    </xdr:pic>
    <xdr:clientData/>
  </xdr:twoCellAnchor>
  <xdr:twoCellAnchor editAs="oneCell">
    <xdr:from>
      <xdr:col>1</xdr:col>
      <xdr:colOff>1076325</xdr:colOff>
      <xdr:row>2</xdr:row>
      <xdr:rowOff>38100</xdr:rowOff>
    </xdr:from>
    <xdr:to>
      <xdr:col>1</xdr:col>
      <xdr:colOff>1752600</xdr:colOff>
      <xdr:row>5</xdr:row>
      <xdr:rowOff>19050</xdr:rowOff>
    </xdr:to>
    <xdr:pic>
      <xdr:nvPicPr>
        <xdr:cNvPr id="4" name="Picture 13"/>
        <xdr:cNvPicPr preferRelativeResize="1">
          <a:picLocks noChangeAspect="1"/>
        </xdr:cNvPicPr>
      </xdr:nvPicPr>
      <xdr:blipFill>
        <a:blip r:embed="rId1"/>
        <a:stretch>
          <a:fillRect/>
        </a:stretch>
      </xdr:blipFill>
      <xdr:spPr>
        <a:xfrm>
          <a:off x="1704975" y="409575"/>
          <a:ext cx="676275" cy="609600"/>
        </a:xfrm>
        <a:prstGeom prst="rect">
          <a:avLst/>
        </a:prstGeom>
        <a:noFill/>
        <a:ln w="9525" cmpd="sng">
          <a:noFill/>
        </a:ln>
      </xdr:spPr>
    </xdr:pic>
    <xdr:clientData/>
  </xdr:twoCellAnchor>
  <xdr:twoCellAnchor editAs="oneCell">
    <xdr:from>
      <xdr:col>1</xdr:col>
      <xdr:colOff>57150</xdr:colOff>
      <xdr:row>2</xdr:row>
      <xdr:rowOff>38100</xdr:rowOff>
    </xdr:from>
    <xdr:to>
      <xdr:col>1</xdr:col>
      <xdr:colOff>714375</xdr:colOff>
      <xdr:row>5</xdr:row>
      <xdr:rowOff>0</xdr:rowOff>
    </xdr:to>
    <xdr:pic>
      <xdr:nvPicPr>
        <xdr:cNvPr id="5" name="Picture 15" descr="un-blue"/>
        <xdr:cNvPicPr preferRelativeResize="1">
          <a:picLocks noChangeAspect="1"/>
        </xdr:cNvPicPr>
      </xdr:nvPicPr>
      <xdr:blipFill>
        <a:blip r:embed="rId2"/>
        <a:stretch>
          <a:fillRect/>
        </a:stretch>
      </xdr:blipFill>
      <xdr:spPr>
        <a:xfrm>
          <a:off x="685800" y="409575"/>
          <a:ext cx="657225" cy="590550"/>
        </a:xfrm>
        <a:prstGeom prst="rect">
          <a:avLst/>
        </a:prstGeom>
        <a:noFill/>
        <a:ln w="9525" cmpd="sng">
          <a:noFill/>
        </a:ln>
      </xdr:spPr>
    </xdr:pic>
    <xdr:clientData/>
  </xdr:twoCellAnchor>
  <xdr:twoCellAnchor>
    <xdr:from>
      <xdr:col>1</xdr:col>
      <xdr:colOff>3390900</xdr:colOff>
      <xdr:row>2</xdr:row>
      <xdr:rowOff>85725</xdr:rowOff>
    </xdr:from>
    <xdr:to>
      <xdr:col>1</xdr:col>
      <xdr:colOff>4076700</xdr:colOff>
      <xdr:row>4</xdr:row>
      <xdr:rowOff>171450</xdr:rowOff>
    </xdr:to>
    <xdr:pic>
      <xdr:nvPicPr>
        <xdr:cNvPr id="6" name="Picture 16" descr="itto_logo_HQprinting"/>
        <xdr:cNvPicPr preferRelativeResize="1">
          <a:picLocks noChangeAspect="1"/>
        </xdr:cNvPicPr>
      </xdr:nvPicPr>
      <xdr:blipFill>
        <a:blip r:embed="rId3"/>
        <a:stretch>
          <a:fillRect/>
        </a:stretch>
      </xdr:blipFill>
      <xdr:spPr>
        <a:xfrm>
          <a:off x="4019550" y="457200"/>
          <a:ext cx="685800" cy="504825"/>
        </a:xfrm>
        <a:prstGeom prst="rect">
          <a:avLst/>
        </a:prstGeom>
        <a:noFill/>
        <a:ln w="9525" cmpd="sng">
          <a:noFill/>
        </a:ln>
      </xdr:spPr>
    </xdr:pic>
    <xdr:clientData/>
  </xdr:twoCellAnchor>
  <xdr:twoCellAnchor editAs="oneCell">
    <xdr:from>
      <xdr:col>1</xdr:col>
      <xdr:colOff>2095500</xdr:colOff>
      <xdr:row>1</xdr:row>
      <xdr:rowOff>133350</xdr:rowOff>
    </xdr:from>
    <xdr:to>
      <xdr:col>1</xdr:col>
      <xdr:colOff>3019425</xdr:colOff>
      <xdr:row>5</xdr:row>
      <xdr:rowOff>0</xdr:rowOff>
    </xdr:to>
    <xdr:pic>
      <xdr:nvPicPr>
        <xdr:cNvPr id="7" name="Picture 9"/>
        <xdr:cNvPicPr preferRelativeResize="1">
          <a:picLocks noChangeAspect="1"/>
        </xdr:cNvPicPr>
      </xdr:nvPicPr>
      <xdr:blipFill>
        <a:blip r:embed="rId4"/>
        <a:stretch>
          <a:fillRect/>
        </a:stretch>
      </xdr:blipFill>
      <xdr:spPr>
        <a:xfrm>
          <a:off x="2724150" y="295275"/>
          <a:ext cx="923925" cy="7048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1133475</xdr:colOff>
      <xdr:row>2</xdr:row>
      <xdr:rowOff>47625</xdr:rowOff>
    </xdr:from>
    <xdr:to>
      <xdr:col>1</xdr:col>
      <xdr:colOff>1819275</xdr:colOff>
      <xdr:row>6</xdr:row>
      <xdr:rowOff>9525</xdr:rowOff>
    </xdr:to>
    <xdr:pic>
      <xdr:nvPicPr>
        <xdr:cNvPr id="1" name="Picture 5"/>
        <xdr:cNvPicPr preferRelativeResize="1">
          <a:picLocks noChangeAspect="1"/>
        </xdr:cNvPicPr>
      </xdr:nvPicPr>
      <xdr:blipFill>
        <a:blip r:embed="rId1"/>
        <a:stretch>
          <a:fillRect/>
        </a:stretch>
      </xdr:blipFill>
      <xdr:spPr>
        <a:xfrm>
          <a:off x="1771650" y="381000"/>
          <a:ext cx="685800" cy="609600"/>
        </a:xfrm>
        <a:prstGeom prst="rect">
          <a:avLst/>
        </a:prstGeom>
        <a:noFill/>
        <a:ln w="9525" cmpd="sng">
          <a:noFill/>
        </a:ln>
      </xdr:spPr>
    </xdr:pic>
    <xdr:clientData/>
  </xdr:twoCellAnchor>
  <xdr:twoCellAnchor editAs="oneCell">
    <xdr:from>
      <xdr:col>1</xdr:col>
      <xdr:colOff>123825</xdr:colOff>
      <xdr:row>2</xdr:row>
      <xdr:rowOff>47625</xdr:rowOff>
    </xdr:from>
    <xdr:to>
      <xdr:col>1</xdr:col>
      <xdr:colOff>781050</xdr:colOff>
      <xdr:row>6</xdr:row>
      <xdr:rowOff>0</xdr:rowOff>
    </xdr:to>
    <xdr:pic>
      <xdr:nvPicPr>
        <xdr:cNvPr id="2" name="Picture 7" descr="un-blue"/>
        <xdr:cNvPicPr preferRelativeResize="1">
          <a:picLocks noChangeAspect="1"/>
        </xdr:cNvPicPr>
      </xdr:nvPicPr>
      <xdr:blipFill>
        <a:blip r:embed="rId2"/>
        <a:stretch>
          <a:fillRect/>
        </a:stretch>
      </xdr:blipFill>
      <xdr:spPr>
        <a:xfrm>
          <a:off x="762000" y="381000"/>
          <a:ext cx="657225" cy="600075"/>
        </a:xfrm>
        <a:prstGeom prst="rect">
          <a:avLst/>
        </a:prstGeom>
        <a:noFill/>
        <a:ln w="9525" cmpd="sng">
          <a:noFill/>
        </a:ln>
      </xdr:spPr>
    </xdr:pic>
    <xdr:clientData/>
  </xdr:twoCellAnchor>
  <xdr:twoCellAnchor>
    <xdr:from>
      <xdr:col>2</xdr:col>
      <xdr:colOff>638175</xdr:colOff>
      <xdr:row>2</xdr:row>
      <xdr:rowOff>104775</xdr:rowOff>
    </xdr:from>
    <xdr:to>
      <xdr:col>2</xdr:col>
      <xdr:colOff>1333500</xdr:colOff>
      <xdr:row>5</xdr:row>
      <xdr:rowOff>142875</xdr:rowOff>
    </xdr:to>
    <xdr:pic>
      <xdr:nvPicPr>
        <xdr:cNvPr id="3" name="Picture 8" descr="itto_logo_HQprinting"/>
        <xdr:cNvPicPr preferRelativeResize="1">
          <a:picLocks noChangeAspect="1"/>
        </xdr:cNvPicPr>
      </xdr:nvPicPr>
      <xdr:blipFill>
        <a:blip r:embed="rId3"/>
        <a:stretch>
          <a:fillRect/>
        </a:stretch>
      </xdr:blipFill>
      <xdr:spPr>
        <a:xfrm>
          <a:off x="4086225" y="438150"/>
          <a:ext cx="695325" cy="523875"/>
        </a:xfrm>
        <a:prstGeom prst="rect">
          <a:avLst/>
        </a:prstGeom>
        <a:noFill/>
        <a:ln w="9525" cmpd="sng">
          <a:noFill/>
        </a:ln>
      </xdr:spPr>
    </xdr:pic>
    <xdr:clientData/>
  </xdr:twoCellAnchor>
  <xdr:twoCellAnchor editAs="oneCell">
    <xdr:from>
      <xdr:col>1</xdr:col>
      <xdr:colOff>1133475</xdr:colOff>
      <xdr:row>2</xdr:row>
      <xdr:rowOff>47625</xdr:rowOff>
    </xdr:from>
    <xdr:to>
      <xdr:col>1</xdr:col>
      <xdr:colOff>1819275</xdr:colOff>
      <xdr:row>6</xdr:row>
      <xdr:rowOff>9525</xdr:rowOff>
    </xdr:to>
    <xdr:pic>
      <xdr:nvPicPr>
        <xdr:cNvPr id="4" name="Picture 10"/>
        <xdr:cNvPicPr preferRelativeResize="1">
          <a:picLocks noChangeAspect="1"/>
        </xdr:cNvPicPr>
      </xdr:nvPicPr>
      <xdr:blipFill>
        <a:blip r:embed="rId1"/>
        <a:stretch>
          <a:fillRect/>
        </a:stretch>
      </xdr:blipFill>
      <xdr:spPr>
        <a:xfrm>
          <a:off x="1771650" y="381000"/>
          <a:ext cx="685800" cy="609600"/>
        </a:xfrm>
        <a:prstGeom prst="rect">
          <a:avLst/>
        </a:prstGeom>
        <a:noFill/>
        <a:ln w="9525" cmpd="sng">
          <a:noFill/>
        </a:ln>
      </xdr:spPr>
    </xdr:pic>
    <xdr:clientData/>
  </xdr:twoCellAnchor>
  <xdr:twoCellAnchor editAs="oneCell">
    <xdr:from>
      <xdr:col>1</xdr:col>
      <xdr:colOff>123825</xdr:colOff>
      <xdr:row>2</xdr:row>
      <xdr:rowOff>47625</xdr:rowOff>
    </xdr:from>
    <xdr:to>
      <xdr:col>1</xdr:col>
      <xdr:colOff>781050</xdr:colOff>
      <xdr:row>6</xdr:row>
      <xdr:rowOff>0</xdr:rowOff>
    </xdr:to>
    <xdr:pic>
      <xdr:nvPicPr>
        <xdr:cNvPr id="5" name="Picture 12" descr="un-blue"/>
        <xdr:cNvPicPr preferRelativeResize="1">
          <a:picLocks noChangeAspect="1"/>
        </xdr:cNvPicPr>
      </xdr:nvPicPr>
      <xdr:blipFill>
        <a:blip r:embed="rId2"/>
        <a:stretch>
          <a:fillRect/>
        </a:stretch>
      </xdr:blipFill>
      <xdr:spPr>
        <a:xfrm>
          <a:off x="762000" y="381000"/>
          <a:ext cx="657225" cy="600075"/>
        </a:xfrm>
        <a:prstGeom prst="rect">
          <a:avLst/>
        </a:prstGeom>
        <a:noFill/>
        <a:ln w="9525" cmpd="sng">
          <a:noFill/>
        </a:ln>
      </xdr:spPr>
    </xdr:pic>
    <xdr:clientData/>
  </xdr:twoCellAnchor>
  <xdr:twoCellAnchor>
    <xdr:from>
      <xdr:col>2</xdr:col>
      <xdr:colOff>638175</xdr:colOff>
      <xdr:row>2</xdr:row>
      <xdr:rowOff>104775</xdr:rowOff>
    </xdr:from>
    <xdr:to>
      <xdr:col>2</xdr:col>
      <xdr:colOff>1333500</xdr:colOff>
      <xdr:row>5</xdr:row>
      <xdr:rowOff>142875</xdr:rowOff>
    </xdr:to>
    <xdr:pic>
      <xdr:nvPicPr>
        <xdr:cNvPr id="6" name="Picture 13" descr="itto_logo_HQprinting"/>
        <xdr:cNvPicPr preferRelativeResize="1">
          <a:picLocks noChangeAspect="1"/>
        </xdr:cNvPicPr>
      </xdr:nvPicPr>
      <xdr:blipFill>
        <a:blip r:embed="rId3"/>
        <a:stretch>
          <a:fillRect/>
        </a:stretch>
      </xdr:blipFill>
      <xdr:spPr>
        <a:xfrm>
          <a:off x="4086225" y="438150"/>
          <a:ext cx="695325" cy="523875"/>
        </a:xfrm>
        <a:prstGeom prst="rect">
          <a:avLst/>
        </a:prstGeom>
        <a:noFill/>
        <a:ln w="9525" cmpd="sng">
          <a:noFill/>
        </a:ln>
      </xdr:spPr>
    </xdr:pic>
    <xdr:clientData/>
  </xdr:twoCellAnchor>
  <xdr:twoCellAnchor editAs="oneCell">
    <xdr:from>
      <xdr:col>1</xdr:col>
      <xdr:colOff>2200275</xdr:colOff>
      <xdr:row>2</xdr:row>
      <xdr:rowOff>19050</xdr:rowOff>
    </xdr:from>
    <xdr:to>
      <xdr:col>2</xdr:col>
      <xdr:colOff>304800</xdr:colOff>
      <xdr:row>6</xdr:row>
      <xdr:rowOff>76200</xdr:rowOff>
    </xdr:to>
    <xdr:pic>
      <xdr:nvPicPr>
        <xdr:cNvPr id="7" name="Picture 9"/>
        <xdr:cNvPicPr preferRelativeResize="1">
          <a:picLocks noChangeAspect="1"/>
        </xdr:cNvPicPr>
      </xdr:nvPicPr>
      <xdr:blipFill>
        <a:blip r:embed="rId4"/>
        <a:stretch>
          <a:fillRect/>
        </a:stretch>
      </xdr:blipFill>
      <xdr:spPr>
        <a:xfrm>
          <a:off x="2838450" y="352425"/>
          <a:ext cx="914400" cy="7048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1066800</xdr:colOff>
      <xdr:row>3</xdr:row>
      <xdr:rowOff>28575</xdr:rowOff>
    </xdr:from>
    <xdr:to>
      <xdr:col>1</xdr:col>
      <xdr:colOff>1762125</xdr:colOff>
      <xdr:row>6</xdr:row>
      <xdr:rowOff>66675</xdr:rowOff>
    </xdr:to>
    <xdr:pic>
      <xdr:nvPicPr>
        <xdr:cNvPr id="1" name="Picture 1"/>
        <xdr:cNvPicPr preferRelativeResize="1">
          <a:picLocks noChangeAspect="1"/>
        </xdr:cNvPicPr>
      </xdr:nvPicPr>
      <xdr:blipFill>
        <a:blip r:embed="rId1"/>
        <a:stretch>
          <a:fillRect/>
        </a:stretch>
      </xdr:blipFill>
      <xdr:spPr>
        <a:xfrm>
          <a:off x="1819275" y="600075"/>
          <a:ext cx="695325" cy="609600"/>
        </a:xfrm>
        <a:prstGeom prst="rect">
          <a:avLst/>
        </a:prstGeom>
        <a:noFill/>
        <a:ln w="9525" cmpd="sng">
          <a:noFill/>
        </a:ln>
      </xdr:spPr>
    </xdr:pic>
    <xdr:clientData/>
  </xdr:twoCellAnchor>
  <xdr:twoCellAnchor editAs="oneCell">
    <xdr:from>
      <xdr:col>1</xdr:col>
      <xdr:colOff>47625</xdr:colOff>
      <xdr:row>3</xdr:row>
      <xdr:rowOff>28575</xdr:rowOff>
    </xdr:from>
    <xdr:to>
      <xdr:col>1</xdr:col>
      <xdr:colOff>714375</xdr:colOff>
      <xdr:row>6</xdr:row>
      <xdr:rowOff>47625</xdr:rowOff>
    </xdr:to>
    <xdr:pic>
      <xdr:nvPicPr>
        <xdr:cNvPr id="2" name="Picture 3" descr="un-blue"/>
        <xdr:cNvPicPr preferRelativeResize="1">
          <a:picLocks noChangeAspect="1"/>
        </xdr:cNvPicPr>
      </xdr:nvPicPr>
      <xdr:blipFill>
        <a:blip r:embed="rId2"/>
        <a:stretch>
          <a:fillRect/>
        </a:stretch>
      </xdr:blipFill>
      <xdr:spPr>
        <a:xfrm>
          <a:off x="800100" y="600075"/>
          <a:ext cx="666750" cy="590550"/>
        </a:xfrm>
        <a:prstGeom prst="rect">
          <a:avLst/>
        </a:prstGeom>
        <a:noFill/>
        <a:ln w="9525" cmpd="sng">
          <a:noFill/>
        </a:ln>
      </xdr:spPr>
    </xdr:pic>
    <xdr:clientData/>
  </xdr:twoCellAnchor>
  <xdr:twoCellAnchor>
    <xdr:from>
      <xdr:col>2</xdr:col>
      <xdr:colOff>600075</xdr:colOff>
      <xdr:row>3</xdr:row>
      <xdr:rowOff>76200</xdr:rowOff>
    </xdr:from>
    <xdr:to>
      <xdr:col>2</xdr:col>
      <xdr:colOff>1028700</xdr:colOff>
      <xdr:row>6</xdr:row>
      <xdr:rowOff>28575</xdr:rowOff>
    </xdr:to>
    <xdr:pic>
      <xdr:nvPicPr>
        <xdr:cNvPr id="3" name="Picture 4" descr="itto_logo_HQprinting"/>
        <xdr:cNvPicPr preferRelativeResize="1">
          <a:picLocks noChangeAspect="1"/>
        </xdr:cNvPicPr>
      </xdr:nvPicPr>
      <xdr:blipFill>
        <a:blip r:embed="rId3"/>
        <a:stretch>
          <a:fillRect/>
        </a:stretch>
      </xdr:blipFill>
      <xdr:spPr>
        <a:xfrm>
          <a:off x="3638550" y="647700"/>
          <a:ext cx="428625" cy="523875"/>
        </a:xfrm>
        <a:prstGeom prst="rect">
          <a:avLst/>
        </a:prstGeom>
        <a:noFill/>
        <a:ln w="9525" cmpd="sng">
          <a:noFill/>
        </a:ln>
      </xdr:spPr>
    </xdr:pic>
    <xdr:clientData/>
  </xdr:twoCellAnchor>
  <xdr:twoCellAnchor editAs="oneCell">
    <xdr:from>
      <xdr:col>1</xdr:col>
      <xdr:colOff>1838325</xdr:colOff>
      <xdr:row>2</xdr:row>
      <xdr:rowOff>161925</xdr:rowOff>
    </xdr:from>
    <xdr:to>
      <xdr:col>2</xdr:col>
      <xdr:colOff>476250</xdr:colOff>
      <xdr:row>6</xdr:row>
      <xdr:rowOff>95250</xdr:rowOff>
    </xdr:to>
    <xdr:pic>
      <xdr:nvPicPr>
        <xdr:cNvPr id="4" name="Picture 5"/>
        <xdr:cNvPicPr preferRelativeResize="1">
          <a:picLocks noChangeAspect="1"/>
        </xdr:cNvPicPr>
      </xdr:nvPicPr>
      <xdr:blipFill>
        <a:blip r:embed="rId4"/>
        <a:stretch>
          <a:fillRect/>
        </a:stretch>
      </xdr:blipFill>
      <xdr:spPr>
        <a:xfrm>
          <a:off x="2590800" y="542925"/>
          <a:ext cx="923925" cy="69532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1066800</xdr:colOff>
      <xdr:row>2</xdr:row>
      <xdr:rowOff>9525</xdr:rowOff>
    </xdr:from>
    <xdr:to>
      <xdr:col>2</xdr:col>
      <xdr:colOff>104775</xdr:colOff>
      <xdr:row>5</xdr:row>
      <xdr:rowOff>66675</xdr:rowOff>
    </xdr:to>
    <xdr:pic>
      <xdr:nvPicPr>
        <xdr:cNvPr id="1" name="Picture 1"/>
        <xdr:cNvPicPr preferRelativeResize="1">
          <a:picLocks noChangeAspect="1"/>
        </xdr:cNvPicPr>
      </xdr:nvPicPr>
      <xdr:blipFill>
        <a:blip r:embed="rId1"/>
        <a:stretch>
          <a:fillRect/>
        </a:stretch>
      </xdr:blipFill>
      <xdr:spPr>
        <a:xfrm>
          <a:off x="1314450" y="352425"/>
          <a:ext cx="666750" cy="600075"/>
        </a:xfrm>
        <a:prstGeom prst="rect">
          <a:avLst/>
        </a:prstGeom>
        <a:noFill/>
        <a:ln w="9525" cmpd="sng">
          <a:noFill/>
        </a:ln>
      </xdr:spPr>
    </xdr:pic>
    <xdr:clientData/>
  </xdr:twoCellAnchor>
  <xdr:twoCellAnchor editAs="oneCell">
    <xdr:from>
      <xdr:col>1</xdr:col>
      <xdr:colOff>47625</xdr:colOff>
      <xdr:row>2</xdr:row>
      <xdr:rowOff>9525</xdr:rowOff>
    </xdr:from>
    <xdr:to>
      <xdr:col>1</xdr:col>
      <xdr:colOff>704850</xdr:colOff>
      <xdr:row>5</xdr:row>
      <xdr:rowOff>66675</xdr:rowOff>
    </xdr:to>
    <xdr:pic>
      <xdr:nvPicPr>
        <xdr:cNvPr id="2" name="Picture 3" descr="un-blue"/>
        <xdr:cNvPicPr preferRelativeResize="1">
          <a:picLocks noChangeAspect="1"/>
        </xdr:cNvPicPr>
      </xdr:nvPicPr>
      <xdr:blipFill>
        <a:blip r:embed="rId2"/>
        <a:stretch>
          <a:fillRect/>
        </a:stretch>
      </xdr:blipFill>
      <xdr:spPr>
        <a:xfrm>
          <a:off x="295275" y="352425"/>
          <a:ext cx="657225" cy="600075"/>
        </a:xfrm>
        <a:prstGeom prst="rect">
          <a:avLst/>
        </a:prstGeom>
        <a:noFill/>
        <a:ln w="9525" cmpd="sng">
          <a:noFill/>
        </a:ln>
      </xdr:spPr>
    </xdr:pic>
    <xdr:clientData/>
  </xdr:twoCellAnchor>
  <xdr:twoCellAnchor>
    <xdr:from>
      <xdr:col>3</xdr:col>
      <xdr:colOff>942975</xdr:colOff>
      <xdr:row>2</xdr:row>
      <xdr:rowOff>66675</xdr:rowOff>
    </xdr:from>
    <xdr:to>
      <xdr:col>4</xdr:col>
      <xdr:colOff>533400</xdr:colOff>
      <xdr:row>5</xdr:row>
      <xdr:rowOff>28575</xdr:rowOff>
    </xdr:to>
    <xdr:pic>
      <xdr:nvPicPr>
        <xdr:cNvPr id="3" name="Picture 4" descr="itto_logo_HQprinting"/>
        <xdr:cNvPicPr preferRelativeResize="1">
          <a:picLocks noChangeAspect="1"/>
        </xdr:cNvPicPr>
      </xdr:nvPicPr>
      <xdr:blipFill>
        <a:blip r:embed="rId3"/>
        <a:stretch>
          <a:fillRect/>
        </a:stretch>
      </xdr:blipFill>
      <xdr:spPr>
        <a:xfrm>
          <a:off x="3609975" y="409575"/>
          <a:ext cx="685800" cy="504825"/>
        </a:xfrm>
        <a:prstGeom prst="rect">
          <a:avLst/>
        </a:prstGeom>
        <a:noFill/>
        <a:ln w="9525" cmpd="sng">
          <a:noFill/>
        </a:ln>
      </xdr:spPr>
    </xdr:pic>
    <xdr:clientData/>
  </xdr:twoCellAnchor>
  <xdr:twoCellAnchor editAs="oneCell">
    <xdr:from>
      <xdr:col>2</xdr:col>
      <xdr:colOff>438150</xdr:colOff>
      <xdr:row>1</xdr:row>
      <xdr:rowOff>133350</xdr:rowOff>
    </xdr:from>
    <xdr:to>
      <xdr:col>3</xdr:col>
      <xdr:colOff>561975</xdr:colOff>
      <xdr:row>5</xdr:row>
      <xdr:rowOff>104775</xdr:rowOff>
    </xdr:to>
    <xdr:pic>
      <xdr:nvPicPr>
        <xdr:cNvPr id="4" name="Picture 5"/>
        <xdr:cNvPicPr preferRelativeResize="1">
          <a:picLocks noChangeAspect="1"/>
        </xdr:cNvPicPr>
      </xdr:nvPicPr>
      <xdr:blipFill>
        <a:blip r:embed="rId4"/>
        <a:stretch>
          <a:fillRect/>
        </a:stretch>
      </xdr:blipFill>
      <xdr:spPr>
        <a:xfrm>
          <a:off x="2314575" y="295275"/>
          <a:ext cx="914400" cy="695325"/>
        </a:xfrm>
        <a:prstGeom prst="rect">
          <a:avLst/>
        </a:prstGeom>
        <a:noFill/>
        <a:ln w="9525" cmpd="sng">
          <a:noFill/>
        </a:ln>
      </xdr:spPr>
    </xdr:pic>
    <xdr:clientData/>
  </xdr:twoCellAnchor>
</xdr:wsDr>
</file>

<file path=xl/tables/table1.xml><?xml version="1.0" encoding="utf-8"?>
<table xmlns="http://schemas.openxmlformats.org/spreadsheetml/2006/main" id="1" name="Table1" displayName="Table1" ref="BC8:BD68" comment="" totalsRowShown="0">
  <autoFilter ref="BC8:BD68"/>
  <tableColumns count="2">
    <tableColumn id="1" name="Column1"/>
    <tableColumn id="2" name="Column2"/>
  </tableColumns>
  <tableStyleInfo name="TableStyleMedium15" showFirstColumn="0" showLastColumn="0" showRowStripes="1" showColumnStripes="0"/>
</table>
</file>

<file path=xl/tables/table2.xml><?xml version="1.0" encoding="utf-8"?>
<table xmlns="http://schemas.openxmlformats.org/spreadsheetml/2006/main" id="2" name="Table13" displayName="Table13" ref="BB8:BC68" comment="" totalsRowShown="0">
  <autoFilter ref="BB8:BC68"/>
  <tableColumns count="2">
    <tableColumn id="1" name="Column1"/>
    <tableColumn id="2" name="Column2"/>
  </tableColumns>
  <tableStyleInfo name="TableStyleMedium15"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2.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6.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57"/>
    <pageSetUpPr fitToPage="1"/>
  </sheetPr>
  <dimension ref="A1:IB225"/>
  <sheetViews>
    <sheetView showGridLines="0" tabSelected="1" zoomScale="70" zoomScaleNormal="70" zoomScaleSheetLayoutView="100" zoomScalePageLayoutView="0" workbookViewId="0" topLeftCell="A1">
      <selection activeCell="A10" sqref="A10"/>
    </sheetView>
  </sheetViews>
  <sheetFormatPr defaultColWidth="9.625" defaultRowHeight="12.75" customHeight="1"/>
  <cols>
    <col min="1" max="1" width="8.375" style="104" customWidth="1"/>
    <col min="2" max="2" width="52.375" style="56" customWidth="1"/>
    <col min="3" max="3" width="9.00390625" style="56" customWidth="1"/>
    <col min="4" max="5" width="25.625" style="56" customWidth="1"/>
    <col min="6" max="6" width="6.00390625" style="56" customWidth="1"/>
    <col min="7" max="7" width="7.125" style="56" customWidth="1"/>
    <col min="8" max="8" width="9.125" style="56" customWidth="1"/>
    <col min="9" max="9" width="8.25390625" style="56" customWidth="1"/>
    <col min="10" max="10" width="12.625" style="102" customWidth="1"/>
    <col min="11" max="11" width="8.875" style="56" customWidth="1"/>
    <col min="12" max="12" width="50.625" style="56" customWidth="1"/>
    <col min="13" max="13" width="9.375" style="56" customWidth="1"/>
    <col min="14" max="16" width="12.625" style="56" customWidth="1"/>
    <col min="17" max="17" width="1.625" style="56" customWidth="1"/>
    <col min="18" max="18" width="12.625" style="56" customWidth="1"/>
    <col min="19" max="19" width="1.625" style="56" customWidth="1"/>
    <col min="20" max="20" width="20.625" style="56" customWidth="1"/>
    <col min="21" max="21" width="1.625" style="56" customWidth="1"/>
    <col min="22" max="22" width="12.625" style="56" customWidth="1"/>
    <col min="23" max="23" width="1.625" style="56" customWidth="1"/>
    <col min="24" max="24" width="12.625" style="56" customWidth="1"/>
    <col min="25" max="25" width="1.625" style="56" customWidth="1"/>
    <col min="26" max="26" width="12.625" style="56" customWidth="1"/>
    <col min="27" max="27" width="1.625" style="56" customWidth="1"/>
    <col min="28" max="28" width="12.625" style="56" customWidth="1"/>
    <col min="29" max="29" width="1.625" style="56" customWidth="1"/>
    <col min="30" max="30" width="12.625" style="56" customWidth="1"/>
    <col min="31" max="31" width="1.625" style="56" customWidth="1"/>
    <col min="32" max="32" width="12.625" style="56" customWidth="1"/>
    <col min="33" max="33" width="1.625" style="56" customWidth="1"/>
    <col min="34" max="34" width="12.625" style="56" customWidth="1"/>
    <col min="35" max="35" width="1.625" style="56" customWidth="1"/>
    <col min="36" max="36" width="12.625" style="56" customWidth="1"/>
    <col min="37" max="37" width="1.625" style="56" customWidth="1"/>
    <col min="38" max="16384" width="9.625" style="56" customWidth="1"/>
  </cols>
  <sheetData>
    <row r="1" spans="1:14" ht="16.5" customHeight="1">
      <c r="A1" s="52"/>
      <c r="B1" s="352" t="s">
        <v>238</v>
      </c>
      <c r="C1" s="353" t="s">
        <v>292</v>
      </c>
      <c r="D1" s="828" t="s">
        <v>435</v>
      </c>
      <c r="E1" s="129" t="s">
        <v>250</v>
      </c>
      <c r="F1" s="697"/>
      <c r="G1" s="697"/>
      <c r="H1" s="697"/>
      <c r="I1" s="697"/>
      <c r="M1" s="57" t="str">
        <f>C1</f>
        <v>Country: </v>
      </c>
      <c r="N1" s="57" t="str">
        <f>D1</f>
        <v>Norway</v>
      </c>
    </row>
    <row r="2" spans="1:9" ht="16.5" customHeight="1">
      <c r="A2" s="354"/>
      <c r="B2" s="355" t="s">
        <v>238</v>
      </c>
      <c r="C2" s="1283" t="s">
        <v>255</v>
      </c>
      <c r="D2" s="1294"/>
      <c r="E2" s="130"/>
      <c r="F2" s="697"/>
      <c r="G2" s="697"/>
      <c r="H2" s="697"/>
      <c r="I2" s="697"/>
    </row>
    <row r="3" spans="1:15" ht="16.5" customHeight="1">
      <c r="A3" s="354"/>
      <c r="B3" s="355" t="s">
        <v>238</v>
      </c>
      <c r="C3" s="1284" t="s">
        <v>238</v>
      </c>
      <c r="D3" s="1294"/>
      <c r="E3" s="1295"/>
      <c r="F3" s="697"/>
      <c r="G3" s="697"/>
      <c r="H3" s="697"/>
      <c r="I3" s="697"/>
      <c r="K3" s="1296" t="s">
        <v>181</v>
      </c>
      <c r="L3" s="1296"/>
      <c r="M3" s="1296"/>
      <c r="N3" s="1296"/>
      <c r="O3" s="696"/>
    </row>
    <row r="4" spans="1:15" ht="16.5" customHeight="1">
      <c r="A4" s="354"/>
      <c r="B4" s="355"/>
      <c r="C4" s="334" t="s">
        <v>251</v>
      </c>
      <c r="D4" s="131"/>
      <c r="E4" s="130"/>
      <c r="F4" s="697"/>
      <c r="G4" s="697"/>
      <c r="H4" s="697"/>
      <c r="I4" s="697"/>
      <c r="K4" s="1296"/>
      <c r="L4" s="1296"/>
      <c r="M4" s="1296"/>
      <c r="N4" s="1296"/>
      <c r="O4" s="696"/>
    </row>
    <row r="5" spans="1:15" ht="16.5" customHeight="1">
      <c r="A5" s="1297" t="s">
        <v>283</v>
      </c>
      <c r="B5" s="1298"/>
      <c r="C5" s="1299"/>
      <c r="D5" s="1300"/>
      <c r="E5" s="1301"/>
      <c r="F5" s="697"/>
      <c r="G5" s="697"/>
      <c r="H5" s="697"/>
      <c r="I5" s="697"/>
      <c r="K5" s="1296"/>
      <c r="L5" s="1296"/>
      <c r="M5" s="1296"/>
      <c r="N5" s="1296"/>
      <c r="O5" s="696"/>
    </row>
    <row r="6" spans="1:15" ht="16.5" customHeight="1">
      <c r="A6" s="1297"/>
      <c r="B6" s="1298"/>
      <c r="C6" s="132"/>
      <c r="D6" s="133"/>
      <c r="E6" s="134"/>
      <c r="F6" s="697"/>
      <c r="G6" s="697"/>
      <c r="H6" s="697"/>
      <c r="I6" s="697"/>
      <c r="K6" s="1296"/>
      <c r="L6" s="1296"/>
      <c r="M6" s="1296"/>
      <c r="N6" s="1296"/>
      <c r="O6" s="696"/>
    </row>
    <row r="7" spans="1:15" ht="16.5" customHeight="1">
      <c r="A7" s="1291" t="s">
        <v>245</v>
      </c>
      <c r="B7" s="1292"/>
      <c r="C7" s="334" t="s">
        <v>252</v>
      </c>
      <c r="D7" s="135"/>
      <c r="E7" s="136" t="e">
        <f>#REF!</f>
        <v>#REF!</v>
      </c>
      <c r="F7" s="697"/>
      <c r="G7" s="697"/>
      <c r="H7" s="697"/>
      <c r="I7" s="697"/>
      <c r="L7" s="58" t="s">
        <v>238</v>
      </c>
      <c r="N7" s="1293" t="s">
        <v>32</v>
      </c>
      <c r="O7" s="1293"/>
    </row>
    <row r="8" spans="1:15" ht="15.75" customHeight="1">
      <c r="A8" s="1291" t="s">
        <v>282</v>
      </c>
      <c r="B8" s="1292"/>
      <c r="C8" s="334" t="s">
        <v>254</v>
      </c>
      <c r="D8" s="131"/>
      <c r="E8" s="130"/>
      <c r="F8" s="698"/>
      <c r="G8" s="699"/>
      <c r="H8" s="697"/>
      <c r="I8" s="697"/>
      <c r="L8" s="59" t="s">
        <v>35</v>
      </c>
      <c r="N8" s="1293"/>
      <c r="O8" s="1293"/>
    </row>
    <row r="9" spans="1:15" ht="15.75" customHeight="1" thickBot="1">
      <c r="A9" s="356"/>
      <c r="B9" s="27"/>
      <c r="C9" s="12"/>
      <c r="D9" s="284" t="s">
        <v>231</v>
      </c>
      <c r="E9" s="285" t="s">
        <v>232</v>
      </c>
      <c r="F9" s="700" t="s">
        <v>182</v>
      </c>
      <c r="G9" s="700" t="s">
        <v>182</v>
      </c>
      <c r="H9" s="700" t="s">
        <v>183</v>
      </c>
      <c r="I9" s="700" t="s">
        <v>183</v>
      </c>
      <c r="K9" s="61" t="s">
        <v>238</v>
      </c>
      <c r="L9" s="58"/>
      <c r="M9" s="102" t="s">
        <v>238</v>
      </c>
      <c r="N9" s="102"/>
      <c r="O9" s="102"/>
    </row>
    <row r="10" spans="1:15" ht="12.75" customHeight="1">
      <c r="A10" s="357" t="s">
        <v>256</v>
      </c>
      <c r="B10" s="358" t="s">
        <v>256</v>
      </c>
      <c r="C10" s="1285" t="s">
        <v>249</v>
      </c>
      <c r="D10" s="701">
        <v>2013</v>
      </c>
      <c r="E10" s="702">
        <v>2014</v>
      </c>
      <c r="F10" s="703">
        <v>2013</v>
      </c>
      <c r="G10" s="704">
        <v>2014</v>
      </c>
      <c r="H10" s="704">
        <v>2013</v>
      </c>
      <c r="I10" s="212">
        <v>2014</v>
      </c>
      <c r="J10" s="829"/>
      <c r="K10" s="276" t="s">
        <v>256</v>
      </c>
      <c r="L10" s="277" t="s">
        <v>256</v>
      </c>
      <c r="M10" s="830" t="s">
        <v>249</v>
      </c>
      <c r="N10" s="831">
        <v>2013</v>
      </c>
      <c r="O10" s="832">
        <v>2014</v>
      </c>
    </row>
    <row r="11" spans="1:15" ht="12.75" customHeight="1">
      <c r="A11" s="359" t="s">
        <v>246</v>
      </c>
      <c r="B11" s="360"/>
      <c r="C11" s="1286"/>
      <c r="D11" s="361" t="s">
        <v>247</v>
      </c>
      <c r="E11" s="362" t="s">
        <v>247</v>
      </c>
      <c r="F11" s="705"/>
      <c r="G11" s="706"/>
      <c r="H11" s="706"/>
      <c r="I11" s="833"/>
      <c r="J11" s="829"/>
      <c r="K11" s="5" t="s">
        <v>246</v>
      </c>
      <c r="L11" s="62"/>
      <c r="M11" s="63"/>
      <c r="N11" s="64" t="s">
        <v>247</v>
      </c>
      <c r="O11" s="834" t="s">
        <v>247</v>
      </c>
    </row>
    <row r="12" spans="1:15" s="336" customFormat="1" ht="12.75" customHeight="1">
      <c r="A12" s="1287" t="s">
        <v>386</v>
      </c>
      <c r="B12" s="1288"/>
      <c r="C12" s="1289"/>
      <c r="D12" s="1289"/>
      <c r="E12" s="1290"/>
      <c r="F12" s="705"/>
      <c r="G12" s="706"/>
      <c r="H12" s="706"/>
      <c r="I12" s="706"/>
      <c r="J12" s="835"/>
      <c r="K12" s="836"/>
      <c r="L12" s="65" t="s">
        <v>386</v>
      </c>
      <c r="M12" s="66"/>
      <c r="N12" s="67"/>
      <c r="O12" s="837"/>
    </row>
    <row r="13" spans="1:236" s="715" customFormat="1" ht="12.75" customHeight="1">
      <c r="A13" s="708">
        <v>1</v>
      </c>
      <c r="B13" s="709" t="s">
        <v>248</v>
      </c>
      <c r="C13" s="710" t="s">
        <v>33</v>
      </c>
      <c r="D13" s="711">
        <v>11598.29</v>
      </c>
      <c r="E13" s="711">
        <v>12385.814</v>
      </c>
      <c r="F13" s="712" t="s">
        <v>436</v>
      </c>
      <c r="G13" s="1121" t="s">
        <v>436</v>
      </c>
      <c r="H13" s="713" t="s">
        <v>436</v>
      </c>
      <c r="I13" s="713" t="s">
        <v>436</v>
      </c>
      <c r="J13" s="839"/>
      <c r="K13" s="840">
        <v>1</v>
      </c>
      <c r="L13" s="717" t="s">
        <v>248</v>
      </c>
      <c r="M13" s="718" t="s">
        <v>237</v>
      </c>
      <c r="N13" s="719">
        <v>0</v>
      </c>
      <c r="O13" s="841">
        <v>0</v>
      </c>
      <c r="P13" s="842"/>
      <c r="Q13" s="842"/>
      <c r="R13" s="842"/>
      <c r="S13" s="842"/>
      <c r="T13" s="842"/>
      <c r="U13" s="842"/>
      <c r="V13" s="842"/>
      <c r="W13" s="842"/>
      <c r="X13" s="842"/>
      <c r="Y13" s="842"/>
      <c r="Z13" s="842"/>
      <c r="AA13" s="842"/>
      <c r="AB13" s="842"/>
      <c r="AC13" s="842"/>
      <c r="AD13" s="842"/>
      <c r="AE13" s="842"/>
      <c r="AF13" s="842"/>
      <c r="AG13" s="842"/>
      <c r="AH13" s="842"/>
      <c r="AI13" s="842"/>
      <c r="AJ13" s="842"/>
      <c r="AK13" s="842"/>
      <c r="AL13" s="842"/>
      <c r="AM13" s="842"/>
      <c r="AN13" s="842"/>
      <c r="AO13" s="842"/>
      <c r="AP13" s="842"/>
      <c r="AQ13" s="842"/>
      <c r="AR13" s="842"/>
      <c r="AS13" s="842"/>
      <c r="AT13" s="842"/>
      <c r="AU13" s="842"/>
      <c r="AV13" s="842"/>
      <c r="AW13" s="842"/>
      <c r="AX13" s="842"/>
      <c r="AY13" s="842"/>
      <c r="AZ13" s="842"/>
      <c r="BA13" s="842"/>
      <c r="BB13" s="842"/>
      <c r="BC13" s="842"/>
      <c r="BD13" s="842"/>
      <c r="BE13" s="842"/>
      <c r="BF13" s="842"/>
      <c r="BG13" s="842"/>
      <c r="BH13" s="842"/>
      <c r="BI13" s="842"/>
      <c r="BJ13" s="842"/>
      <c r="BK13" s="842"/>
      <c r="BL13" s="842"/>
      <c r="BM13" s="842"/>
      <c r="BN13" s="842"/>
      <c r="BO13" s="842"/>
      <c r="BP13" s="842"/>
      <c r="BQ13" s="842"/>
      <c r="BR13" s="842"/>
      <c r="BS13" s="842"/>
      <c r="BT13" s="842"/>
      <c r="BU13" s="842"/>
      <c r="BV13" s="842"/>
      <c r="BW13" s="842"/>
      <c r="BX13" s="842"/>
      <c r="BY13" s="842"/>
      <c r="BZ13" s="842"/>
      <c r="CA13" s="842"/>
      <c r="CB13" s="842"/>
      <c r="CC13" s="842"/>
      <c r="CD13" s="842"/>
      <c r="CE13" s="842"/>
      <c r="CF13" s="842"/>
      <c r="CG13" s="842"/>
      <c r="CH13" s="842"/>
      <c r="CI13" s="842"/>
      <c r="CJ13" s="842"/>
      <c r="CK13" s="842"/>
      <c r="CL13" s="842"/>
      <c r="CM13" s="842"/>
      <c r="CN13" s="842"/>
      <c r="CO13" s="842"/>
      <c r="CP13" s="842"/>
      <c r="CQ13" s="842"/>
      <c r="CR13" s="842"/>
      <c r="CS13" s="842"/>
      <c r="CT13" s="842"/>
      <c r="CU13" s="842"/>
      <c r="CV13" s="842"/>
      <c r="CW13" s="842"/>
      <c r="CX13" s="842"/>
      <c r="CY13" s="842"/>
      <c r="CZ13" s="842"/>
      <c r="DA13" s="842"/>
      <c r="DB13" s="842"/>
      <c r="DC13" s="842"/>
      <c r="DD13" s="842"/>
      <c r="DE13" s="842"/>
      <c r="DF13" s="842"/>
      <c r="DG13" s="842"/>
      <c r="DH13" s="842"/>
      <c r="DI13" s="842"/>
      <c r="DJ13" s="842"/>
      <c r="DK13" s="842"/>
      <c r="DL13" s="842"/>
      <c r="DM13" s="842"/>
      <c r="DN13" s="842"/>
      <c r="DO13" s="842"/>
      <c r="DP13" s="842"/>
      <c r="DQ13" s="842"/>
      <c r="DR13" s="842"/>
      <c r="DS13" s="842"/>
      <c r="DT13" s="842"/>
      <c r="DU13" s="842"/>
      <c r="DV13" s="842"/>
      <c r="DW13" s="842"/>
      <c r="DX13" s="842"/>
      <c r="DY13" s="842"/>
      <c r="DZ13" s="842"/>
      <c r="EA13" s="842"/>
      <c r="EB13" s="842"/>
      <c r="EC13" s="842"/>
      <c r="ED13" s="842"/>
      <c r="EE13" s="842"/>
      <c r="EF13" s="842"/>
      <c r="EG13" s="842"/>
      <c r="EH13" s="842"/>
      <c r="EI13" s="842"/>
      <c r="EJ13" s="842"/>
      <c r="EK13" s="842"/>
      <c r="EL13" s="842"/>
      <c r="EM13" s="842"/>
      <c r="EN13" s="842"/>
      <c r="EO13" s="842"/>
      <c r="EP13" s="842"/>
      <c r="EQ13" s="842"/>
      <c r="ER13" s="842"/>
      <c r="ES13" s="842"/>
      <c r="ET13" s="842"/>
      <c r="EU13" s="842"/>
      <c r="EV13" s="842"/>
      <c r="EW13" s="842"/>
      <c r="EX13" s="842"/>
      <c r="EY13" s="842"/>
      <c r="EZ13" s="842"/>
      <c r="FA13" s="842"/>
      <c r="FB13" s="842"/>
      <c r="FC13" s="842"/>
      <c r="FD13" s="842"/>
      <c r="FE13" s="842"/>
      <c r="FF13" s="842"/>
      <c r="FG13" s="842"/>
      <c r="FH13" s="842"/>
      <c r="FI13" s="842"/>
      <c r="FJ13" s="842"/>
      <c r="FK13" s="842"/>
      <c r="FL13" s="842"/>
      <c r="FM13" s="842"/>
      <c r="FN13" s="842"/>
      <c r="FO13" s="842"/>
      <c r="FP13" s="842"/>
      <c r="FQ13" s="842"/>
      <c r="FR13" s="842"/>
      <c r="FS13" s="842"/>
      <c r="FT13" s="842"/>
      <c r="FU13" s="842"/>
      <c r="FV13" s="842"/>
      <c r="FW13" s="842"/>
      <c r="FX13" s="842"/>
      <c r="FY13" s="842"/>
      <c r="FZ13" s="842"/>
      <c r="GA13" s="842"/>
      <c r="GB13" s="842"/>
      <c r="GC13" s="842"/>
      <c r="GD13" s="842"/>
      <c r="GE13" s="842"/>
      <c r="GF13" s="842"/>
      <c r="GG13" s="842"/>
      <c r="GH13" s="842"/>
      <c r="GI13" s="842"/>
      <c r="GJ13" s="842"/>
      <c r="GK13" s="842"/>
      <c r="GL13" s="842"/>
      <c r="GM13" s="842"/>
      <c r="GN13" s="842"/>
      <c r="GO13" s="842"/>
      <c r="GP13" s="842"/>
      <c r="GQ13" s="842"/>
      <c r="GR13" s="842"/>
      <c r="GS13" s="842"/>
      <c r="GT13" s="842"/>
      <c r="GU13" s="842"/>
      <c r="GV13" s="842"/>
      <c r="GW13" s="842"/>
      <c r="GX13" s="842"/>
      <c r="GY13" s="842"/>
      <c r="GZ13" s="842"/>
      <c r="HA13" s="842"/>
      <c r="HB13" s="842"/>
      <c r="HC13" s="842"/>
      <c r="HD13" s="842"/>
      <c r="HE13" s="842"/>
      <c r="HF13" s="842"/>
      <c r="HG13" s="842"/>
      <c r="HH13" s="842"/>
      <c r="HI13" s="842"/>
      <c r="HJ13" s="842"/>
      <c r="HK13" s="842"/>
      <c r="HL13" s="842"/>
      <c r="HM13" s="842"/>
      <c r="HN13" s="842"/>
      <c r="HO13" s="842"/>
      <c r="HP13" s="842"/>
      <c r="HQ13" s="842"/>
      <c r="HR13" s="842"/>
      <c r="HS13" s="842"/>
      <c r="HT13" s="842"/>
      <c r="HU13" s="842"/>
      <c r="HV13" s="842"/>
      <c r="HW13" s="842"/>
      <c r="HX13" s="842"/>
      <c r="HY13" s="842"/>
      <c r="HZ13" s="842"/>
      <c r="IA13" s="842"/>
      <c r="IB13" s="842"/>
    </row>
    <row r="14" spans="1:236" s="715" customFormat="1" ht="12.75" customHeight="1">
      <c r="A14" s="720" t="s">
        <v>261</v>
      </c>
      <c r="B14" s="721" t="s">
        <v>242</v>
      </c>
      <c r="C14" s="710" t="s">
        <v>33</v>
      </c>
      <c r="D14" s="711">
        <v>9751.404</v>
      </c>
      <c r="E14" s="711">
        <v>10542.797</v>
      </c>
      <c r="F14" s="712" t="s">
        <v>436</v>
      </c>
      <c r="G14" s="1122" t="s">
        <v>436</v>
      </c>
      <c r="H14" s="713" t="s">
        <v>436</v>
      </c>
      <c r="I14" s="713" t="s">
        <v>436</v>
      </c>
      <c r="J14" s="839"/>
      <c r="K14" s="14" t="s">
        <v>261</v>
      </c>
      <c r="L14" s="722" t="s">
        <v>242</v>
      </c>
      <c r="M14" s="718" t="s">
        <v>237</v>
      </c>
      <c r="N14" s="723">
        <v>0</v>
      </c>
      <c r="O14" s="843">
        <v>0</v>
      </c>
      <c r="P14" s="842"/>
      <c r="Q14" s="842"/>
      <c r="R14" s="842"/>
      <c r="S14" s="842"/>
      <c r="T14" s="842"/>
      <c r="U14" s="842"/>
      <c r="V14" s="842"/>
      <c r="W14" s="842"/>
      <c r="X14" s="842"/>
      <c r="Y14" s="842"/>
      <c r="Z14" s="842"/>
      <c r="AA14" s="842"/>
      <c r="AB14" s="842"/>
      <c r="AC14" s="842"/>
      <c r="AD14" s="842"/>
      <c r="AE14" s="842"/>
      <c r="AF14" s="842"/>
      <c r="AG14" s="842"/>
      <c r="AH14" s="842"/>
      <c r="AI14" s="842"/>
      <c r="AJ14" s="842"/>
      <c r="AK14" s="842"/>
      <c r="AL14" s="842"/>
      <c r="AM14" s="842"/>
      <c r="AN14" s="842"/>
      <c r="AO14" s="842"/>
      <c r="AP14" s="842"/>
      <c r="AQ14" s="842"/>
      <c r="AR14" s="842"/>
      <c r="AS14" s="842"/>
      <c r="AT14" s="842"/>
      <c r="AU14" s="842"/>
      <c r="AV14" s="842"/>
      <c r="AW14" s="842"/>
      <c r="AX14" s="842"/>
      <c r="AY14" s="842"/>
      <c r="AZ14" s="842"/>
      <c r="BA14" s="842"/>
      <c r="BB14" s="842"/>
      <c r="BC14" s="842"/>
      <c r="BD14" s="842"/>
      <c r="BE14" s="842"/>
      <c r="BF14" s="842"/>
      <c r="BG14" s="842"/>
      <c r="BH14" s="842"/>
      <c r="BI14" s="842"/>
      <c r="BJ14" s="842"/>
      <c r="BK14" s="842"/>
      <c r="BL14" s="842"/>
      <c r="BM14" s="842"/>
      <c r="BN14" s="842"/>
      <c r="BO14" s="842"/>
      <c r="BP14" s="842"/>
      <c r="BQ14" s="842"/>
      <c r="BR14" s="842"/>
      <c r="BS14" s="842"/>
      <c r="BT14" s="842"/>
      <c r="BU14" s="842"/>
      <c r="BV14" s="842"/>
      <c r="BW14" s="842"/>
      <c r="BX14" s="842"/>
      <c r="BY14" s="842"/>
      <c r="BZ14" s="842"/>
      <c r="CA14" s="842"/>
      <c r="CB14" s="842"/>
      <c r="CC14" s="842"/>
      <c r="CD14" s="842"/>
      <c r="CE14" s="842"/>
      <c r="CF14" s="842"/>
      <c r="CG14" s="842"/>
      <c r="CH14" s="842"/>
      <c r="CI14" s="842"/>
      <c r="CJ14" s="842"/>
      <c r="CK14" s="842"/>
      <c r="CL14" s="842"/>
      <c r="CM14" s="842"/>
      <c r="CN14" s="842"/>
      <c r="CO14" s="842"/>
      <c r="CP14" s="842"/>
      <c r="CQ14" s="842"/>
      <c r="CR14" s="842"/>
      <c r="CS14" s="842"/>
      <c r="CT14" s="842"/>
      <c r="CU14" s="842"/>
      <c r="CV14" s="842"/>
      <c r="CW14" s="842"/>
      <c r="CX14" s="842"/>
      <c r="CY14" s="842"/>
      <c r="CZ14" s="842"/>
      <c r="DA14" s="842"/>
      <c r="DB14" s="842"/>
      <c r="DC14" s="842"/>
      <c r="DD14" s="842"/>
      <c r="DE14" s="842"/>
      <c r="DF14" s="842"/>
      <c r="DG14" s="842"/>
      <c r="DH14" s="842"/>
      <c r="DI14" s="842"/>
      <c r="DJ14" s="842"/>
      <c r="DK14" s="842"/>
      <c r="DL14" s="842"/>
      <c r="DM14" s="842"/>
      <c r="DN14" s="842"/>
      <c r="DO14" s="842"/>
      <c r="DP14" s="842"/>
      <c r="DQ14" s="842"/>
      <c r="DR14" s="842"/>
      <c r="DS14" s="842"/>
      <c r="DT14" s="842"/>
      <c r="DU14" s="842"/>
      <c r="DV14" s="842"/>
      <c r="DW14" s="842"/>
      <c r="DX14" s="842"/>
      <c r="DY14" s="842"/>
      <c r="DZ14" s="842"/>
      <c r="EA14" s="842"/>
      <c r="EB14" s="842"/>
      <c r="EC14" s="842"/>
      <c r="ED14" s="842"/>
      <c r="EE14" s="842"/>
      <c r="EF14" s="842"/>
      <c r="EG14" s="842"/>
      <c r="EH14" s="842"/>
      <c r="EI14" s="842"/>
      <c r="EJ14" s="842"/>
      <c r="EK14" s="842"/>
      <c r="EL14" s="842"/>
      <c r="EM14" s="842"/>
      <c r="EN14" s="842"/>
      <c r="EO14" s="842"/>
      <c r="EP14" s="842"/>
      <c r="EQ14" s="842"/>
      <c r="ER14" s="842"/>
      <c r="ES14" s="842"/>
      <c r="ET14" s="842"/>
      <c r="EU14" s="842"/>
      <c r="EV14" s="842"/>
      <c r="EW14" s="842"/>
      <c r="EX14" s="842"/>
      <c r="EY14" s="842"/>
      <c r="EZ14" s="842"/>
      <c r="FA14" s="842"/>
      <c r="FB14" s="842"/>
      <c r="FC14" s="842"/>
      <c r="FD14" s="842"/>
      <c r="FE14" s="842"/>
      <c r="FF14" s="842"/>
      <c r="FG14" s="842"/>
      <c r="FH14" s="842"/>
      <c r="FI14" s="842"/>
      <c r="FJ14" s="842"/>
      <c r="FK14" s="842"/>
      <c r="FL14" s="842"/>
      <c r="FM14" s="842"/>
      <c r="FN14" s="842"/>
      <c r="FO14" s="842"/>
      <c r="FP14" s="842"/>
      <c r="FQ14" s="842"/>
      <c r="FR14" s="842"/>
      <c r="FS14" s="842"/>
      <c r="FT14" s="842"/>
      <c r="FU14" s="842"/>
      <c r="FV14" s="842"/>
      <c r="FW14" s="842"/>
      <c r="FX14" s="842"/>
      <c r="FY14" s="842"/>
      <c r="FZ14" s="842"/>
      <c r="GA14" s="842"/>
      <c r="GB14" s="842"/>
      <c r="GC14" s="842"/>
      <c r="GD14" s="842"/>
      <c r="GE14" s="842"/>
      <c r="GF14" s="842"/>
      <c r="GG14" s="842"/>
      <c r="GH14" s="842"/>
      <c r="GI14" s="842"/>
      <c r="GJ14" s="842"/>
      <c r="GK14" s="842"/>
      <c r="GL14" s="842"/>
      <c r="GM14" s="842"/>
      <c r="GN14" s="842"/>
      <c r="GO14" s="842"/>
      <c r="GP14" s="842"/>
      <c r="GQ14" s="842"/>
      <c r="GR14" s="842"/>
      <c r="GS14" s="842"/>
      <c r="GT14" s="842"/>
      <c r="GU14" s="842"/>
      <c r="GV14" s="842"/>
      <c r="GW14" s="842"/>
      <c r="GX14" s="842"/>
      <c r="GY14" s="842"/>
      <c r="GZ14" s="842"/>
      <c r="HA14" s="842"/>
      <c r="HB14" s="842"/>
      <c r="HC14" s="842"/>
      <c r="HD14" s="842"/>
      <c r="HE14" s="842"/>
      <c r="HF14" s="842"/>
      <c r="HG14" s="842"/>
      <c r="HH14" s="842"/>
      <c r="HI14" s="842"/>
      <c r="HJ14" s="842"/>
      <c r="HK14" s="842"/>
      <c r="HL14" s="842"/>
      <c r="HM14" s="842"/>
      <c r="HN14" s="842"/>
      <c r="HO14" s="842"/>
      <c r="HP14" s="842"/>
      <c r="HQ14" s="842"/>
      <c r="HR14" s="842"/>
      <c r="HS14" s="842"/>
      <c r="HT14" s="842"/>
      <c r="HU14" s="842"/>
      <c r="HV14" s="842"/>
      <c r="HW14" s="842"/>
      <c r="HX14" s="842"/>
      <c r="HY14" s="842"/>
      <c r="HZ14" s="842"/>
      <c r="IA14" s="842"/>
      <c r="IB14" s="842"/>
    </row>
    <row r="15" spans="1:236" s="715" customFormat="1" ht="12.75" customHeight="1">
      <c r="A15" s="720" t="s">
        <v>333</v>
      </c>
      <c r="B15" s="721" t="s">
        <v>243</v>
      </c>
      <c r="C15" s="710" t="s">
        <v>33</v>
      </c>
      <c r="D15" s="711">
        <v>1846.886</v>
      </c>
      <c r="E15" s="711">
        <v>1843.017</v>
      </c>
      <c r="F15" s="712" t="s">
        <v>436</v>
      </c>
      <c r="G15" s="1122" t="s">
        <v>436</v>
      </c>
      <c r="H15" s="713" t="s">
        <v>436</v>
      </c>
      <c r="I15" s="713" t="s">
        <v>436</v>
      </c>
      <c r="J15" s="839"/>
      <c r="K15" s="14" t="s">
        <v>333</v>
      </c>
      <c r="L15" s="722" t="s">
        <v>243</v>
      </c>
      <c r="M15" s="718" t="s">
        <v>237</v>
      </c>
      <c r="N15" s="724">
        <v>0</v>
      </c>
      <c r="O15" s="844">
        <v>0</v>
      </c>
      <c r="P15" s="842"/>
      <c r="Q15" s="842"/>
      <c r="R15" s="842"/>
      <c r="S15" s="842"/>
      <c r="T15" s="842"/>
      <c r="U15" s="842"/>
      <c r="V15" s="842"/>
      <c r="W15" s="842"/>
      <c r="X15" s="842"/>
      <c r="Y15" s="842"/>
      <c r="Z15" s="842"/>
      <c r="AA15" s="842"/>
      <c r="AB15" s="842"/>
      <c r="AC15" s="842"/>
      <c r="AD15" s="842"/>
      <c r="AE15" s="842"/>
      <c r="AF15" s="842"/>
      <c r="AG15" s="842"/>
      <c r="AH15" s="842"/>
      <c r="AI15" s="842"/>
      <c r="AJ15" s="842"/>
      <c r="AK15" s="842"/>
      <c r="AL15" s="842"/>
      <c r="AM15" s="842"/>
      <c r="AN15" s="842"/>
      <c r="AO15" s="842"/>
      <c r="AP15" s="842"/>
      <c r="AQ15" s="842"/>
      <c r="AR15" s="842"/>
      <c r="AS15" s="842"/>
      <c r="AT15" s="842"/>
      <c r="AU15" s="842"/>
      <c r="AV15" s="842"/>
      <c r="AW15" s="842"/>
      <c r="AX15" s="842"/>
      <c r="AY15" s="842"/>
      <c r="AZ15" s="842"/>
      <c r="BA15" s="842"/>
      <c r="BB15" s="842"/>
      <c r="BC15" s="842"/>
      <c r="BD15" s="842"/>
      <c r="BE15" s="842"/>
      <c r="BF15" s="842"/>
      <c r="BG15" s="842"/>
      <c r="BH15" s="842"/>
      <c r="BI15" s="842"/>
      <c r="BJ15" s="842"/>
      <c r="BK15" s="842"/>
      <c r="BL15" s="842"/>
      <c r="BM15" s="842"/>
      <c r="BN15" s="842"/>
      <c r="BO15" s="842"/>
      <c r="BP15" s="842"/>
      <c r="BQ15" s="842"/>
      <c r="BR15" s="842"/>
      <c r="BS15" s="842"/>
      <c r="BT15" s="842"/>
      <c r="BU15" s="842"/>
      <c r="BV15" s="842"/>
      <c r="BW15" s="842"/>
      <c r="BX15" s="842"/>
      <c r="BY15" s="842"/>
      <c r="BZ15" s="842"/>
      <c r="CA15" s="842"/>
      <c r="CB15" s="842"/>
      <c r="CC15" s="842"/>
      <c r="CD15" s="842"/>
      <c r="CE15" s="842"/>
      <c r="CF15" s="842"/>
      <c r="CG15" s="842"/>
      <c r="CH15" s="842"/>
      <c r="CI15" s="842"/>
      <c r="CJ15" s="842"/>
      <c r="CK15" s="842"/>
      <c r="CL15" s="842"/>
      <c r="CM15" s="842"/>
      <c r="CN15" s="842"/>
      <c r="CO15" s="842"/>
      <c r="CP15" s="842"/>
      <c r="CQ15" s="842"/>
      <c r="CR15" s="842"/>
      <c r="CS15" s="842"/>
      <c r="CT15" s="842"/>
      <c r="CU15" s="842"/>
      <c r="CV15" s="842"/>
      <c r="CW15" s="842"/>
      <c r="CX15" s="842"/>
      <c r="CY15" s="842"/>
      <c r="CZ15" s="842"/>
      <c r="DA15" s="842"/>
      <c r="DB15" s="842"/>
      <c r="DC15" s="842"/>
      <c r="DD15" s="842"/>
      <c r="DE15" s="842"/>
      <c r="DF15" s="842"/>
      <c r="DG15" s="842"/>
      <c r="DH15" s="842"/>
      <c r="DI15" s="842"/>
      <c r="DJ15" s="842"/>
      <c r="DK15" s="842"/>
      <c r="DL15" s="842"/>
      <c r="DM15" s="842"/>
      <c r="DN15" s="842"/>
      <c r="DO15" s="842"/>
      <c r="DP15" s="842"/>
      <c r="DQ15" s="842"/>
      <c r="DR15" s="842"/>
      <c r="DS15" s="842"/>
      <c r="DT15" s="842"/>
      <c r="DU15" s="842"/>
      <c r="DV15" s="842"/>
      <c r="DW15" s="842"/>
      <c r="DX15" s="842"/>
      <c r="DY15" s="842"/>
      <c r="DZ15" s="842"/>
      <c r="EA15" s="842"/>
      <c r="EB15" s="842"/>
      <c r="EC15" s="842"/>
      <c r="ED15" s="842"/>
      <c r="EE15" s="842"/>
      <c r="EF15" s="842"/>
      <c r="EG15" s="842"/>
      <c r="EH15" s="842"/>
      <c r="EI15" s="842"/>
      <c r="EJ15" s="842"/>
      <c r="EK15" s="842"/>
      <c r="EL15" s="842"/>
      <c r="EM15" s="842"/>
      <c r="EN15" s="842"/>
      <c r="EO15" s="842"/>
      <c r="EP15" s="842"/>
      <c r="EQ15" s="842"/>
      <c r="ER15" s="842"/>
      <c r="ES15" s="842"/>
      <c r="ET15" s="842"/>
      <c r="EU15" s="842"/>
      <c r="EV15" s="842"/>
      <c r="EW15" s="842"/>
      <c r="EX15" s="842"/>
      <c r="EY15" s="842"/>
      <c r="EZ15" s="842"/>
      <c r="FA15" s="842"/>
      <c r="FB15" s="842"/>
      <c r="FC15" s="842"/>
      <c r="FD15" s="842"/>
      <c r="FE15" s="842"/>
      <c r="FF15" s="842"/>
      <c r="FG15" s="842"/>
      <c r="FH15" s="842"/>
      <c r="FI15" s="842"/>
      <c r="FJ15" s="842"/>
      <c r="FK15" s="842"/>
      <c r="FL15" s="842"/>
      <c r="FM15" s="842"/>
      <c r="FN15" s="842"/>
      <c r="FO15" s="842"/>
      <c r="FP15" s="842"/>
      <c r="FQ15" s="842"/>
      <c r="FR15" s="842"/>
      <c r="FS15" s="842"/>
      <c r="FT15" s="842"/>
      <c r="FU15" s="842"/>
      <c r="FV15" s="842"/>
      <c r="FW15" s="842"/>
      <c r="FX15" s="842"/>
      <c r="FY15" s="842"/>
      <c r="FZ15" s="842"/>
      <c r="GA15" s="842"/>
      <c r="GB15" s="842"/>
      <c r="GC15" s="842"/>
      <c r="GD15" s="842"/>
      <c r="GE15" s="842"/>
      <c r="GF15" s="842"/>
      <c r="GG15" s="842"/>
      <c r="GH15" s="842"/>
      <c r="GI15" s="842"/>
      <c r="GJ15" s="842"/>
      <c r="GK15" s="842"/>
      <c r="GL15" s="842"/>
      <c r="GM15" s="842"/>
      <c r="GN15" s="842"/>
      <c r="GO15" s="842"/>
      <c r="GP15" s="842"/>
      <c r="GQ15" s="842"/>
      <c r="GR15" s="842"/>
      <c r="GS15" s="842"/>
      <c r="GT15" s="842"/>
      <c r="GU15" s="842"/>
      <c r="GV15" s="842"/>
      <c r="GW15" s="842"/>
      <c r="GX15" s="842"/>
      <c r="GY15" s="842"/>
      <c r="GZ15" s="842"/>
      <c r="HA15" s="842"/>
      <c r="HB15" s="842"/>
      <c r="HC15" s="842"/>
      <c r="HD15" s="842"/>
      <c r="HE15" s="842"/>
      <c r="HF15" s="842"/>
      <c r="HG15" s="842"/>
      <c r="HH15" s="842"/>
      <c r="HI15" s="842"/>
      <c r="HJ15" s="842"/>
      <c r="HK15" s="842"/>
      <c r="HL15" s="842"/>
      <c r="HM15" s="842"/>
      <c r="HN15" s="842"/>
      <c r="HO15" s="842"/>
      <c r="HP15" s="842"/>
      <c r="HQ15" s="842"/>
      <c r="HR15" s="842"/>
      <c r="HS15" s="842"/>
      <c r="HT15" s="842"/>
      <c r="HU15" s="842"/>
      <c r="HV15" s="842"/>
      <c r="HW15" s="842"/>
      <c r="HX15" s="842"/>
      <c r="HY15" s="842"/>
      <c r="HZ15" s="842"/>
      <c r="IA15" s="842"/>
      <c r="IB15" s="842"/>
    </row>
    <row r="16" spans="1:236" s="380" customFormat="1" ht="12.75" customHeight="1">
      <c r="A16" s="720" t="s">
        <v>159</v>
      </c>
      <c r="B16" s="721" t="s">
        <v>286</v>
      </c>
      <c r="C16" s="710" t="s">
        <v>33</v>
      </c>
      <c r="D16" s="711">
        <v>2578.814</v>
      </c>
      <c r="E16" s="711">
        <v>2578.8140000000003</v>
      </c>
      <c r="F16" s="725" t="s">
        <v>436</v>
      </c>
      <c r="G16" s="1122" t="s">
        <v>436</v>
      </c>
      <c r="H16" s="726" t="s">
        <v>436</v>
      </c>
      <c r="I16" s="726" t="s">
        <v>436</v>
      </c>
      <c r="J16" s="839"/>
      <c r="K16" s="14" t="s">
        <v>159</v>
      </c>
      <c r="L16" s="728" t="s">
        <v>286</v>
      </c>
      <c r="M16" s="718" t="s">
        <v>237</v>
      </c>
      <c r="N16" s="729">
        <v>0</v>
      </c>
      <c r="O16" s="845">
        <v>0</v>
      </c>
      <c r="P16" s="79"/>
      <c r="Q16" s="79"/>
      <c r="R16" s="79"/>
      <c r="S16" s="79"/>
      <c r="T16" s="79"/>
      <c r="U16" s="79"/>
      <c r="V16" s="79"/>
      <c r="W16" s="79"/>
      <c r="X16" s="79"/>
      <c r="Y16" s="79"/>
      <c r="Z16" s="79"/>
      <c r="AA16" s="79"/>
      <c r="AB16" s="79"/>
      <c r="AC16" s="79"/>
      <c r="AD16" s="79"/>
      <c r="AE16" s="79"/>
      <c r="AF16" s="79"/>
      <c r="AG16" s="79"/>
      <c r="AH16" s="79"/>
      <c r="AI16" s="79"/>
      <c r="AJ16" s="79"/>
      <c r="AK16" s="79"/>
      <c r="AL16" s="79"/>
      <c r="AM16" s="79"/>
      <c r="AN16" s="79"/>
      <c r="AO16" s="79"/>
      <c r="AP16" s="79"/>
      <c r="AQ16" s="79"/>
      <c r="AR16" s="79"/>
      <c r="AS16" s="79"/>
      <c r="AT16" s="79"/>
      <c r="AU16" s="79"/>
      <c r="AV16" s="79"/>
      <c r="AW16" s="79"/>
      <c r="AX16" s="79"/>
      <c r="AY16" s="79"/>
      <c r="AZ16" s="79"/>
      <c r="BA16" s="79"/>
      <c r="BB16" s="79"/>
      <c r="BC16" s="79"/>
      <c r="BD16" s="79"/>
      <c r="BE16" s="79"/>
      <c r="BF16" s="79"/>
      <c r="BG16" s="79"/>
      <c r="BH16" s="79"/>
      <c r="BI16" s="79"/>
      <c r="BJ16" s="79"/>
      <c r="BK16" s="79"/>
      <c r="BL16" s="79"/>
      <c r="BM16" s="79"/>
      <c r="BN16" s="79"/>
      <c r="BO16" s="79"/>
      <c r="BP16" s="79"/>
      <c r="BQ16" s="79"/>
      <c r="BR16" s="79"/>
      <c r="BS16" s="79"/>
      <c r="BT16" s="79"/>
      <c r="BU16" s="79"/>
      <c r="BV16" s="79"/>
      <c r="BW16" s="79"/>
      <c r="BX16" s="79"/>
      <c r="BY16" s="79"/>
      <c r="BZ16" s="79"/>
      <c r="CA16" s="79"/>
      <c r="CB16" s="79"/>
      <c r="CC16" s="79"/>
      <c r="CD16" s="79"/>
      <c r="CE16" s="79"/>
      <c r="CF16" s="79"/>
      <c r="CG16" s="79"/>
      <c r="CH16" s="79"/>
      <c r="CI16" s="79"/>
      <c r="CJ16" s="79"/>
      <c r="CK16" s="79"/>
      <c r="CL16" s="79"/>
      <c r="CM16" s="79"/>
      <c r="CN16" s="79"/>
      <c r="CO16" s="79"/>
      <c r="CP16" s="79"/>
      <c r="CQ16" s="79"/>
      <c r="CR16" s="79"/>
      <c r="CS16" s="79"/>
      <c r="CT16" s="79"/>
      <c r="CU16" s="79"/>
      <c r="CV16" s="79"/>
      <c r="CW16" s="79"/>
      <c r="CX16" s="79"/>
      <c r="CY16" s="79"/>
      <c r="CZ16" s="79"/>
      <c r="DA16" s="79"/>
      <c r="DB16" s="79"/>
      <c r="DC16" s="79"/>
      <c r="DD16" s="79"/>
      <c r="DE16" s="79"/>
      <c r="DF16" s="79"/>
      <c r="DG16" s="79"/>
      <c r="DH16" s="79"/>
      <c r="DI16" s="79"/>
      <c r="DJ16" s="79"/>
      <c r="DK16" s="79"/>
      <c r="DL16" s="79"/>
      <c r="DM16" s="79"/>
      <c r="DN16" s="79"/>
      <c r="DO16" s="79"/>
      <c r="DP16" s="79"/>
      <c r="DQ16" s="79"/>
      <c r="DR16" s="79"/>
      <c r="DS16" s="79"/>
      <c r="DT16" s="79"/>
      <c r="DU16" s="79"/>
      <c r="DV16" s="79"/>
      <c r="DW16" s="79"/>
      <c r="DX16" s="79"/>
      <c r="DY16" s="79"/>
      <c r="DZ16" s="79"/>
      <c r="EA16" s="79"/>
      <c r="EB16" s="79"/>
      <c r="EC16" s="79"/>
      <c r="ED16" s="79"/>
      <c r="EE16" s="79"/>
      <c r="EF16" s="79"/>
      <c r="EG16" s="79"/>
      <c r="EH16" s="79"/>
      <c r="EI16" s="79"/>
      <c r="EJ16" s="79"/>
      <c r="EK16" s="79"/>
      <c r="EL16" s="79"/>
      <c r="EM16" s="79"/>
      <c r="EN16" s="79"/>
      <c r="EO16" s="79"/>
      <c r="EP16" s="79"/>
      <c r="EQ16" s="79"/>
      <c r="ER16" s="79"/>
      <c r="ES16" s="79"/>
      <c r="ET16" s="79"/>
      <c r="EU16" s="79"/>
      <c r="EV16" s="79"/>
      <c r="EW16" s="79"/>
      <c r="EX16" s="79"/>
      <c r="EY16" s="79"/>
      <c r="EZ16" s="79"/>
      <c r="FA16" s="79"/>
      <c r="FB16" s="79"/>
      <c r="FC16" s="79"/>
      <c r="FD16" s="79"/>
      <c r="FE16" s="79"/>
      <c r="FF16" s="79"/>
      <c r="FG16" s="79"/>
      <c r="FH16" s="79"/>
      <c r="FI16" s="79"/>
      <c r="FJ16" s="79"/>
      <c r="FK16" s="79"/>
      <c r="FL16" s="79"/>
      <c r="FM16" s="79"/>
      <c r="FN16" s="79"/>
      <c r="FO16" s="79"/>
      <c r="FP16" s="79"/>
      <c r="FQ16" s="79"/>
      <c r="FR16" s="79"/>
      <c r="FS16" s="79"/>
      <c r="FT16" s="79"/>
      <c r="FU16" s="79"/>
      <c r="FV16" s="79"/>
      <c r="FW16" s="79"/>
      <c r="FX16" s="79"/>
      <c r="FY16" s="79"/>
      <c r="FZ16" s="79"/>
      <c r="GA16" s="79"/>
      <c r="GB16" s="79"/>
      <c r="GC16" s="79"/>
      <c r="GD16" s="79"/>
      <c r="GE16" s="79"/>
      <c r="GF16" s="79"/>
      <c r="GG16" s="79"/>
      <c r="GH16" s="79"/>
      <c r="GI16" s="79"/>
      <c r="GJ16" s="79"/>
      <c r="GK16" s="79"/>
      <c r="GL16" s="79"/>
      <c r="GM16" s="79"/>
      <c r="GN16" s="79"/>
      <c r="GO16" s="79"/>
      <c r="GP16" s="79"/>
      <c r="GQ16" s="79"/>
      <c r="GR16" s="79"/>
      <c r="GS16" s="79"/>
      <c r="GT16" s="79"/>
      <c r="GU16" s="79"/>
      <c r="GV16" s="79"/>
      <c r="GW16" s="79"/>
      <c r="GX16" s="79"/>
      <c r="GY16" s="79"/>
      <c r="GZ16" s="79"/>
      <c r="HA16" s="79"/>
      <c r="HB16" s="79"/>
      <c r="HC16" s="79"/>
      <c r="HD16" s="79"/>
      <c r="HE16" s="79"/>
      <c r="HF16" s="79"/>
      <c r="HG16" s="79"/>
      <c r="HH16" s="79"/>
      <c r="HI16" s="79"/>
      <c r="HJ16" s="79"/>
      <c r="HK16" s="79"/>
      <c r="HL16" s="79"/>
      <c r="HM16" s="79"/>
      <c r="HN16" s="79"/>
      <c r="HO16" s="79"/>
      <c r="HP16" s="79"/>
      <c r="HQ16" s="79"/>
      <c r="HR16" s="79"/>
      <c r="HS16" s="79"/>
      <c r="HT16" s="79"/>
      <c r="HU16" s="79"/>
      <c r="HV16" s="79"/>
      <c r="HW16" s="79"/>
      <c r="HX16" s="79"/>
      <c r="HY16" s="79"/>
      <c r="HZ16" s="79"/>
      <c r="IA16" s="79"/>
      <c r="IB16" s="79"/>
    </row>
    <row r="17" spans="1:15" s="79" customFormat="1" ht="12.75" customHeight="1">
      <c r="A17" s="730" t="s">
        <v>262</v>
      </c>
      <c r="B17" s="365" t="s">
        <v>242</v>
      </c>
      <c r="C17" s="731" t="s">
        <v>33</v>
      </c>
      <c r="D17" s="692">
        <v>876.797</v>
      </c>
      <c r="E17" s="692">
        <v>876.797</v>
      </c>
      <c r="F17" s="732"/>
      <c r="G17" s="733"/>
      <c r="H17" s="733" t="s">
        <v>436</v>
      </c>
      <c r="I17" s="733" t="s">
        <v>436</v>
      </c>
      <c r="J17" s="846"/>
      <c r="K17" s="14" t="s">
        <v>262</v>
      </c>
      <c r="L17" s="1" t="s">
        <v>242</v>
      </c>
      <c r="M17" s="718" t="s">
        <v>237</v>
      </c>
      <c r="N17" s="734"/>
      <c r="O17" s="847"/>
    </row>
    <row r="18" spans="1:15" s="79" customFormat="1" ht="12.75" customHeight="1">
      <c r="A18" s="730" t="s">
        <v>334</v>
      </c>
      <c r="B18" s="365" t="s">
        <v>243</v>
      </c>
      <c r="C18" s="736" t="s">
        <v>33</v>
      </c>
      <c r="D18" s="692">
        <v>1702.017</v>
      </c>
      <c r="E18" s="692">
        <v>1702.017</v>
      </c>
      <c r="F18" s="732"/>
      <c r="G18" s="733"/>
      <c r="H18" s="733" t="s">
        <v>436</v>
      </c>
      <c r="I18" s="733" t="s">
        <v>436</v>
      </c>
      <c r="J18" s="846"/>
      <c r="K18" s="14" t="s">
        <v>334</v>
      </c>
      <c r="L18" s="1" t="s">
        <v>243</v>
      </c>
      <c r="M18" s="718" t="s">
        <v>237</v>
      </c>
      <c r="N18" s="737"/>
      <c r="O18" s="848"/>
    </row>
    <row r="19" spans="1:236" s="380" customFormat="1" ht="12.75" customHeight="1">
      <c r="A19" s="720" t="s">
        <v>160</v>
      </c>
      <c r="B19" s="721" t="s">
        <v>287</v>
      </c>
      <c r="C19" s="710" t="s">
        <v>33</v>
      </c>
      <c r="D19" s="711">
        <v>9019.476</v>
      </c>
      <c r="E19" s="711">
        <v>9807</v>
      </c>
      <c r="F19" s="725" t="e">
        <v>#VALUE!</v>
      </c>
      <c r="G19" s="725" t="s">
        <v>436</v>
      </c>
      <c r="H19" s="726" t="s">
        <v>436</v>
      </c>
      <c r="I19" s="726" t="s">
        <v>436</v>
      </c>
      <c r="J19" s="839"/>
      <c r="K19" s="14" t="s">
        <v>160</v>
      </c>
      <c r="L19" s="728" t="s">
        <v>287</v>
      </c>
      <c r="M19" s="718" t="s">
        <v>237</v>
      </c>
      <c r="N19" s="729" t="e">
        <v>#VALUE!</v>
      </c>
      <c r="O19" s="845">
        <v>0</v>
      </c>
      <c r="P19" s="79"/>
      <c r="Q19" s="79"/>
      <c r="R19" s="79"/>
      <c r="S19" s="79"/>
      <c r="T19" s="79"/>
      <c r="U19" s="79"/>
      <c r="V19" s="79"/>
      <c r="W19" s="79"/>
      <c r="X19" s="79"/>
      <c r="Y19" s="79"/>
      <c r="Z19" s="79"/>
      <c r="AA19" s="79"/>
      <c r="AB19" s="79"/>
      <c r="AC19" s="79"/>
      <c r="AD19" s="79"/>
      <c r="AE19" s="79"/>
      <c r="AF19" s="79"/>
      <c r="AG19" s="79"/>
      <c r="AH19" s="79"/>
      <c r="AI19" s="79"/>
      <c r="AJ19" s="79"/>
      <c r="AK19" s="79"/>
      <c r="AL19" s="79"/>
      <c r="AM19" s="79"/>
      <c r="AN19" s="79"/>
      <c r="AO19" s="79"/>
      <c r="AP19" s="79"/>
      <c r="AQ19" s="79"/>
      <c r="AR19" s="79"/>
      <c r="AS19" s="79"/>
      <c r="AT19" s="79"/>
      <c r="AU19" s="79"/>
      <c r="AV19" s="79"/>
      <c r="AW19" s="79"/>
      <c r="AX19" s="79"/>
      <c r="AY19" s="79"/>
      <c r="AZ19" s="79"/>
      <c r="BA19" s="79"/>
      <c r="BB19" s="79"/>
      <c r="BC19" s="79"/>
      <c r="BD19" s="79"/>
      <c r="BE19" s="79"/>
      <c r="BF19" s="79"/>
      <c r="BG19" s="79"/>
      <c r="BH19" s="79"/>
      <c r="BI19" s="79"/>
      <c r="BJ19" s="79"/>
      <c r="BK19" s="79"/>
      <c r="BL19" s="79"/>
      <c r="BM19" s="79"/>
      <c r="BN19" s="79"/>
      <c r="BO19" s="79"/>
      <c r="BP19" s="79"/>
      <c r="BQ19" s="79"/>
      <c r="BR19" s="79"/>
      <c r="BS19" s="79"/>
      <c r="BT19" s="79"/>
      <c r="BU19" s="79"/>
      <c r="BV19" s="79"/>
      <c r="BW19" s="79"/>
      <c r="BX19" s="79"/>
      <c r="BY19" s="79"/>
      <c r="BZ19" s="79"/>
      <c r="CA19" s="79"/>
      <c r="CB19" s="79"/>
      <c r="CC19" s="79"/>
      <c r="CD19" s="79"/>
      <c r="CE19" s="79"/>
      <c r="CF19" s="79"/>
      <c r="CG19" s="79"/>
      <c r="CH19" s="79"/>
      <c r="CI19" s="79"/>
      <c r="CJ19" s="79"/>
      <c r="CK19" s="79"/>
      <c r="CL19" s="79"/>
      <c r="CM19" s="79"/>
      <c r="CN19" s="79"/>
      <c r="CO19" s="79"/>
      <c r="CP19" s="79"/>
      <c r="CQ19" s="79"/>
      <c r="CR19" s="79"/>
      <c r="CS19" s="79"/>
      <c r="CT19" s="79"/>
      <c r="CU19" s="79"/>
      <c r="CV19" s="79"/>
      <c r="CW19" s="79"/>
      <c r="CX19" s="79"/>
      <c r="CY19" s="79"/>
      <c r="CZ19" s="79"/>
      <c r="DA19" s="79"/>
      <c r="DB19" s="79"/>
      <c r="DC19" s="79"/>
      <c r="DD19" s="79"/>
      <c r="DE19" s="79"/>
      <c r="DF19" s="79"/>
      <c r="DG19" s="79"/>
      <c r="DH19" s="79"/>
      <c r="DI19" s="79"/>
      <c r="DJ19" s="79"/>
      <c r="DK19" s="79"/>
      <c r="DL19" s="79"/>
      <c r="DM19" s="79"/>
      <c r="DN19" s="79"/>
      <c r="DO19" s="79"/>
      <c r="DP19" s="79"/>
      <c r="DQ19" s="79"/>
      <c r="DR19" s="79"/>
      <c r="DS19" s="79"/>
      <c r="DT19" s="79"/>
      <c r="DU19" s="79"/>
      <c r="DV19" s="79"/>
      <c r="DW19" s="79"/>
      <c r="DX19" s="79"/>
      <c r="DY19" s="79"/>
      <c r="DZ19" s="79"/>
      <c r="EA19" s="79"/>
      <c r="EB19" s="79"/>
      <c r="EC19" s="79"/>
      <c r="ED19" s="79"/>
      <c r="EE19" s="79"/>
      <c r="EF19" s="79"/>
      <c r="EG19" s="79"/>
      <c r="EH19" s="79"/>
      <c r="EI19" s="79"/>
      <c r="EJ19" s="79"/>
      <c r="EK19" s="79"/>
      <c r="EL19" s="79"/>
      <c r="EM19" s="79"/>
      <c r="EN19" s="79"/>
      <c r="EO19" s="79"/>
      <c r="EP19" s="79"/>
      <c r="EQ19" s="79"/>
      <c r="ER19" s="79"/>
      <c r="ES19" s="79"/>
      <c r="ET19" s="79"/>
      <c r="EU19" s="79"/>
      <c r="EV19" s="79"/>
      <c r="EW19" s="79"/>
      <c r="EX19" s="79"/>
      <c r="EY19" s="79"/>
      <c r="EZ19" s="79"/>
      <c r="FA19" s="79"/>
      <c r="FB19" s="79"/>
      <c r="FC19" s="79"/>
      <c r="FD19" s="79"/>
      <c r="FE19" s="79"/>
      <c r="FF19" s="79"/>
      <c r="FG19" s="79"/>
      <c r="FH19" s="79"/>
      <c r="FI19" s="79"/>
      <c r="FJ19" s="79"/>
      <c r="FK19" s="79"/>
      <c r="FL19" s="79"/>
      <c r="FM19" s="79"/>
      <c r="FN19" s="79"/>
      <c r="FO19" s="79"/>
      <c r="FP19" s="79"/>
      <c r="FQ19" s="79"/>
      <c r="FR19" s="79"/>
      <c r="FS19" s="79"/>
      <c r="FT19" s="79"/>
      <c r="FU19" s="79"/>
      <c r="FV19" s="79"/>
      <c r="FW19" s="79"/>
      <c r="FX19" s="79"/>
      <c r="FY19" s="79"/>
      <c r="FZ19" s="79"/>
      <c r="GA19" s="79"/>
      <c r="GB19" s="79"/>
      <c r="GC19" s="79"/>
      <c r="GD19" s="79"/>
      <c r="GE19" s="79"/>
      <c r="GF19" s="79"/>
      <c r="GG19" s="79"/>
      <c r="GH19" s="79"/>
      <c r="GI19" s="79"/>
      <c r="GJ19" s="79"/>
      <c r="GK19" s="79"/>
      <c r="GL19" s="79"/>
      <c r="GM19" s="79"/>
      <c r="GN19" s="79"/>
      <c r="GO19" s="79"/>
      <c r="GP19" s="79"/>
      <c r="GQ19" s="79"/>
      <c r="GR19" s="79"/>
      <c r="GS19" s="79"/>
      <c r="GT19" s="79"/>
      <c r="GU19" s="79"/>
      <c r="GV19" s="79"/>
      <c r="GW19" s="79"/>
      <c r="GX19" s="79"/>
      <c r="GY19" s="79"/>
      <c r="GZ19" s="79"/>
      <c r="HA19" s="79"/>
      <c r="HB19" s="79"/>
      <c r="HC19" s="79"/>
      <c r="HD19" s="79"/>
      <c r="HE19" s="79"/>
      <c r="HF19" s="79"/>
      <c r="HG19" s="79"/>
      <c r="HH19" s="79"/>
      <c r="HI19" s="79"/>
      <c r="HJ19" s="79"/>
      <c r="HK19" s="79"/>
      <c r="HL19" s="79"/>
      <c r="HM19" s="79"/>
      <c r="HN19" s="79"/>
      <c r="HO19" s="79"/>
      <c r="HP19" s="79"/>
      <c r="HQ19" s="79"/>
      <c r="HR19" s="79"/>
      <c r="HS19" s="79"/>
      <c r="HT19" s="79"/>
      <c r="HU19" s="79"/>
      <c r="HV19" s="79"/>
      <c r="HW19" s="79"/>
      <c r="HX19" s="79"/>
      <c r="HY19" s="79"/>
      <c r="HZ19" s="79"/>
      <c r="IA19" s="79"/>
      <c r="IB19" s="79"/>
    </row>
    <row r="20" spans="1:236" s="380" customFormat="1" ht="12.75" customHeight="1">
      <c r="A20" s="720" t="s">
        <v>263</v>
      </c>
      <c r="B20" s="739" t="s">
        <v>242</v>
      </c>
      <c r="C20" s="710" t="s">
        <v>33</v>
      </c>
      <c r="D20" s="711">
        <v>8874.607</v>
      </c>
      <c r="E20" s="711">
        <v>9666</v>
      </c>
      <c r="F20" s="725" t="e">
        <v>#VALUE!</v>
      </c>
      <c r="G20" s="725" t="s">
        <v>436</v>
      </c>
      <c r="H20" s="726" t="s">
        <v>436</v>
      </c>
      <c r="I20" s="726" t="s">
        <v>436</v>
      </c>
      <c r="J20" s="839"/>
      <c r="K20" s="14" t="s">
        <v>263</v>
      </c>
      <c r="L20" s="740" t="s">
        <v>242</v>
      </c>
      <c r="M20" s="718" t="s">
        <v>237</v>
      </c>
      <c r="N20" s="734" t="e">
        <v>#VALUE!</v>
      </c>
      <c r="O20" s="847">
        <v>0</v>
      </c>
      <c r="P20" s="79"/>
      <c r="Q20" s="79"/>
      <c r="R20" s="79"/>
      <c r="S20" s="79"/>
      <c r="T20" s="79"/>
      <c r="U20" s="79"/>
      <c r="V20" s="79"/>
      <c r="W20" s="79"/>
      <c r="X20" s="79"/>
      <c r="Y20" s="79"/>
      <c r="Z20" s="79"/>
      <c r="AA20" s="79"/>
      <c r="AB20" s="79"/>
      <c r="AC20" s="79"/>
      <c r="AD20" s="79"/>
      <c r="AE20" s="79"/>
      <c r="AF20" s="79"/>
      <c r="AG20" s="79"/>
      <c r="AH20" s="79"/>
      <c r="AI20" s="79"/>
      <c r="AJ20" s="79"/>
      <c r="AK20" s="79"/>
      <c r="AL20" s="79"/>
      <c r="AM20" s="79"/>
      <c r="AN20" s="79"/>
      <c r="AO20" s="79"/>
      <c r="AP20" s="79"/>
      <c r="AQ20" s="79"/>
      <c r="AR20" s="79"/>
      <c r="AS20" s="79"/>
      <c r="AT20" s="79"/>
      <c r="AU20" s="79"/>
      <c r="AV20" s="79"/>
      <c r="AW20" s="79"/>
      <c r="AX20" s="79"/>
      <c r="AY20" s="79"/>
      <c r="AZ20" s="79"/>
      <c r="BA20" s="79"/>
      <c r="BB20" s="79"/>
      <c r="BC20" s="79"/>
      <c r="BD20" s="79"/>
      <c r="BE20" s="79"/>
      <c r="BF20" s="79"/>
      <c r="BG20" s="79"/>
      <c r="BH20" s="79"/>
      <c r="BI20" s="79"/>
      <c r="BJ20" s="79"/>
      <c r="BK20" s="79"/>
      <c r="BL20" s="79"/>
      <c r="BM20" s="79"/>
      <c r="BN20" s="79"/>
      <c r="BO20" s="79"/>
      <c r="BP20" s="79"/>
      <c r="BQ20" s="79"/>
      <c r="BR20" s="79"/>
      <c r="BS20" s="79"/>
      <c r="BT20" s="79"/>
      <c r="BU20" s="79"/>
      <c r="BV20" s="79"/>
      <c r="BW20" s="79"/>
      <c r="BX20" s="79"/>
      <c r="BY20" s="79"/>
      <c r="BZ20" s="79"/>
      <c r="CA20" s="79"/>
      <c r="CB20" s="79"/>
      <c r="CC20" s="79"/>
      <c r="CD20" s="79"/>
      <c r="CE20" s="79"/>
      <c r="CF20" s="79"/>
      <c r="CG20" s="79"/>
      <c r="CH20" s="79"/>
      <c r="CI20" s="79"/>
      <c r="CJ20" s="79"/>
      <c r="CK20" s="79"/>
      <c r="CL20" s="79"/>
      <c r="CM20" s="79"/>
      <c r="CN20" s="79"/>
      <c r="CO20" s="79"/>
      <c r="CP20" s="79"/>
      <c r="CQ20" s="79"/>
      <c r="CR20" s="79"/>
      <c r="CS20" s="79"/>
      <c r="CT20" s="79"/>
      <c r="CU20" s="79"/>
      <c r="CV20" s="79"/>
      <c r="CW20" s="79"/>
      <c r="CX20" s="79"/>
      <c r="CY20" s="79"/>
      <c r="CZ20" s="79"/>
      <c r="DA20" s="79"/>
      <c r="DB20" s="79"/>
      <c r="DC20" s="79"/>
      <c r="DD20" s="79"/>
      <c r="DE20" s="79"/>
      <c r="DF20" s="79"/>
      <c r="DG20" s="79"/>
      <c r="DH20" s="79"/>
      <c r="DI20" s="79"/>
      <c r="DJ20" s="79"/>
      <c r="DK20" s="79"/>
      <c r="DL20" s="79"/>
      <c r="DM20" s="79"/>
      <c r="DN20" s="79"/>
      <c r="DO20" s="79"/>
      <c r="DP20" s="79"/>
      <c r="DQ20" s="79"/>
      <c r="DR20" s="79"/>
      <c r="DS20" s="79"/>
      <c r="DT20" s="79"/>
      <c r="DU20" s="79"/>
      <c r="DV20" s="79"/>
      <c r="DW20" s="79"/>
      <c r="DX20" s="79"/>
      <c r="DY20" s="79"/>
      <c r="DZ20" s="79"/>
      <c r="EA20" s="79"/>
      <c r="EB20" s="79"/>
      <c r="EC20" s="79"/>
      <c r="ED20" s="79"/>
      <c r="EE20" s="79"/>
      <c r="EF20" s="79"/>
      <c r="EG20" s="79"/>
      <c r="EH20" s="79"/>
      <c r="EI20" s="79"/>
      <c r="EJ20" s="79"/>
      <c r="EK20" s="79"/>
      <c r="EL20" s="79"/>
      <c r="EM20" s="79"/>
      <c r="EN20" s="79"/>
      <c r="EO20" s="79"/>
      <c r="EP20" s="79"/>
      <c r="EQ20" s="79"/>
      <c r="ER20" s="79"/>
      <c r="ES20" s="79"/>
      <c r="ET20" s="79"/>
      <c r="EU20" s="79"/>
      <c r="EV20" s="79"/>
      <c r="EW20" s="79"/>
      <c r="EX20" s="79"/>
      <c r="EY20" s="79"/>
      <c r="EZ20" s="79"/>
      <c r="FA20" s="79"/>
      <c r="FB20" s="79"/>
      <c r="FC20" s="79"/>
      <c r="FD20" s="79"/>
      <c r="FE20" s="79"/>
      <c r="FF20" s="79"/>
      <c r="FG20" s="79"/>
      <c r="FH20" s="79"/>
      <c r="FI20" s="79"/>
      <c r="FJ20" s="79"/>
      <c r="FK20" s="79"/>
      <c r="FL20" s="79"/>
      <c r="FM20" s="79"/>
      <c r="FN20" s="79"/>
      <c r="FO20" s="79"/>
      <c r="FP20" s="79"/>
      <c r="FQ20" s="79"/>
      <c r="FR20" s="79"/>
      <c r="FS20" s="79"/>
      <c r="FT20" s="79"/>
      <c r="FU20" s="79"/>
      <c r="FV20" s="79"/>
      <c r="FW20" s="79"/>
      <c r="FX20" s="79"/>
      <c r="FY20" s="79"/>
      <c r="FZ20" s="79"/>
      <c r="GA20" s="79"/>
      <c r="GB20" s="79"/>
      <c r="GC20" s="79"/>
      <c r="GD20" s="79"/>
      <c r="GE20" s="79"/>
      <c r="GF20" s="79"/>
      <c r="GG20" s="79"/>
      <c r="GH20" s="79"/>
      <c r="GI20" s="79"/>
      <c r="GJ20" s="79"/>
      <c r="GK20" s="79"/>
      <c r="GL20" s="79"/>
      <c r="GM20" s="79"/>
      <c r="GN20" s="79"/>
      <c r="GO20" s="79"/>
      <c r="GP20" s="79"/>
      <c r="GQ20" s="79"/>
      <c r="GR20" s="79"/>
      <c r="GS20" s="79"/>
      <c r="GT20" s="79"/>
      <c r="GU20" s="79"/>
      <c r="GV20" s="79"/>
      <c r="GW20" s="79"/>
      <c r="GX20" s="79"/>
      <c r="GY20" s="79"/>
      <c r="GZ20" s="79"/>
      <c r="HA20" s="79"/>
      <c r="HB20" s="79"/>
      <c r="HC20" s="79"/>
      <c r="HD20" s="79"/>
      <c r="HE20" s="79"/>
      <c r="HF20" s="79"/>
      <c r="HG20" s="79"/>
      <c r="HH20" s="79"/>
      <c r="HI20" s="79"/>
      <c r="HJ20" s="79"/>
      <c r="HK20" s="79"/>
      <c r="HL20" s="79"/>
      <c r="HM20" s="79"/>
      <c r="HN20" s="79"/>
      <c r="HO20" s="79"/>
      <c r="HP20" s="79"/>
      <c r="HQ20" s="79"/>
      <c r="HR20" s="79"/>
      <c r="HS20" s="79"/>
      <c r="HT20" s="79"/>
      <c r="HU20" s="79"/>
      <c r="HV20" s="79"/>
      <c r="HW20" s="79"/>
      <c r="HX20" s="79"/>
      <c r="HY20" s="79"/>
      <c r="HZ20" s="79"/>
      <c r="IA20" s="79"/>
      <c r="IB20" s="79"/>
    </row>
    <row r="21" spans="1:236" s="380" customFormat="1" ht="12.75" customHeight="1">
      <c r="A21" s="720" t="s">
        <v>335</v>
      </c>
      <c r="B21" s="739" t="s">
        <v>243</v>
      </c>
      <c r="C21" s="710" t="s">
        <v>33</v>
      </c>
      <c r="D21" s="711">
        <v>144.869</v>
      </c>
      <c r="E21" s="711">
        <v>141</v>
      </c>
      <c r="F21" s="725" t="e">
        <v>#VALUE!</v>
      </c>
      <c r="G21" s="725" t="s">
        <v>436</v>
      </c>
      <c r="H21" s="726" t="s">
        <v>436</v>
      </c>
      <c r="I21" s="726" t="s">
        <v>436</v>
      </c>
      <c r="J21" s="839"/>
      <c r="K21" s="14" t="s">
        <v>335</v>
      </c>
      <c r="L21" s="740" t="s">
        <v>243</v>
      </c>
      <c r="M21" s="718" t="s">
        <v>237</v>
      </c>
      <c r="N21" s="734" t="e">
        <v>#VALUE!</v>
      </c>
      <c r="O21" s="847">
        <v>0</v>
      </c>
      <c r="P21" s="79"/>
      <c r="Q21" s="79"/>
      <c r="R21" s="79"/>
      <c r="S21" s="79"/>
      <c r="T21" s="79"/>
      <c r="U21" s="79"/>
      <c r="V21" s="79"/>
      <c r="W21" s="79"/>
      <c r="X21" s="79"/>
      <c r="Y21" s="79"/>
      <c r="Z21" s="79"/>
      <c r="AA21" s="79"/>
      <c r="AB21" s="79"/>
      <c r="AC21" s="79"/>
      <c r="AD21" s="79"/>
      <c r="AE21" s="79"/>
      <c r="AF21" s="79"/>
      <c r="AG21" s="79"/>
      <c r="AH21" s="79"/>
      <c r="AI21" s="79"/>
      <c r="AJ21" s="79"/>
      <c r="AK21" s="79"/>
      <c r="AL21" s="79"/>
      <c r="AM21" s="79"/>
      <c r="AN21" s="79"/>
      <c r="AO21" s="79"/>
      <c r="AP21" s="79"/>
      <c r="AQ21" s="79"/>
      <c r="AR21" s="79"/>
      <c r="AS21" s="79"/>
      <c r="AT21" s="79"/>
      <c r="AU21" s="79"/>
      <c r="AV21" s="79"/>
      <c r="AW21" s="79"/>
      <c r="AX21" s="79"/>
      <c r="AY21" s="79"/>
      <c r="AZ21" s="79"/>
      <c r="BA21" s="79"/>
      <c r="BB21" s="79"/>
      <c r="BC21" s="79"/>
      <c r="BD21" s="79"/>
      <c r="BE21" s="79"/>
      <c r="BF21" s="79"/>
      <c r="BG21" s="79"/>
      <c r="BH21" s="79"/>
      <c r="BI21" s="79"/>
      <c r="BJ21" s="79"/>
      <c r="BK21" s="79"/>
      <c r="BL21" s="79"/>
      <c r="BM21" s="79"/>
      <c r="BN21" s="79"/>
      <c r="BO21" s="79"/>
      <c r="BP21" s="79"/>
      <c r="BQ21" s="79"/>
      <c r="BR21" s="79"/>
      <c r="BS21" s="79"/>
      <c r="BT21" s="79"/>
      <c r="BU21" s="79"/>
      <c r="BV21" s="79"/>
      <c r="BW21" s="79"/>
      <c r="BX21" s="79"/>
      <c r="BY21" s="79"/>
      <c r="BZ21" s="79"/>
      <c r="CA21" s="79"/>
      <c r="CB21" s="79"/>
      <c r="CC21" s="79"/>
      <c r="CD21" s="79"/>
      <c r="CE21" s="79"/>
      <c r="CF21" s="79"/>
      <c r="CG21" s="79"/>
      <c r="CH21" s="79"/>
      <c r="CI21" s="79"/>
      <c r="CJ21" s="79"/>
      <c r="CK21" s="79"/>
      <c r="CL21" s="79"/>
      <c r="CM21" s="79"/>
      <c r="CN21" s="79"/>
      <c r="CO21" s="79"/>
      <c r="CP21" s="79"/>
      <c r="CQ21" s="79"/>
      <c r="CR21" s="79"/>
      <c r="CS21" s="79"/>
      <c r="CT21" s="79"/>
      <c r="CU21" s="79"/>
      <c r="CV21" s="79"/>
      <c r="CW21" s="79"/>
      <c r="CX21" s="79"/>
      <c r="CY21" s="79"/>
      <c r="CZ21" s="79"/>
      <c r="DA21" s="79"/>
      <c r="DB21" s="79"/>
      <c r="DC21" s="79"/>
      <c r="DD21" s="79"/>
      <c r="DE21" s="79"/>
      <c r="DF21" s="79"/>
      <c r="DG21" s="79"/>
      <c r="DH21" s="79"/>
      <c r="DI21" s="79"/>
      <c r="DJ21" s="79"/>
      <c r="DK21" s="79"/>
      <c r="DL21" s="79"/>
      <c r="DM21" s="79"/>
      <c r="DN21" s="79"/>
      <c r="DO21" s="79"/>
      <c r="DP21" s="79"/>
      <c r="DQ21" s="79"/>
      <c r="DR21" s="79"/>
      <c r="DS21" s="79"/>
      <c r="DT21" s="79"/>
      <c r="DU21" s="79"/>
      <c r="DV21" s="79"/>
      <c r="DW21" s="79"/>
      <c r="DX21" s="79"/>
      <c r="DY21" s="79"/>
      <c r="DZ21" s="79"/>
      <c r="EA21" s="79"/>
      <c r="EB21" s="79"/>
      <c r="EC21" s="79"/>
      <c r="ED21" s="79"/>
      <c r="EE21" s="79"/>
      <c r="EF21" s="79"/>
      <c r="EG21" s="79"/>
      <c r="EH21" s="79"/>
      <c r="EI21" s="79"/>
      <c r="EJ21" s="79"/>
      <c r="EK21" s="79"/>
      <c r="EL21" s="79"/>
      <c r="EM21" s="79"/>
      <c r="EN21" s="79"/>
      <c r="EO21" s="79"/>
      <c r="EP21" s="79"/>
      <c r="EQ21" s="79"/>
      <c r="ER21" s="79"/>
      <c r="ES21" s="79"/>
      <c r="ET21" s="79"/>
      <c r="EU21" s="79"/>
      <c r="EV21" s="79"/>
      <c r="EW21" s="79"/>
      <c r="EX21" s="79"/>
      <c r="EY21" s="79"/>
      <c r="EZ21" s="79"/>
      <c r="FA21" s="79"/>
      <c r="FB21" s="79"/>
      <c r="FC21" s="79"/>
      <c r="FD21" s="79"/>
      <c r="FE21" s="79"/>
      <c r="FF21" s="79"/>
      <c r="FG21" s="79"/>
      <c r="FH21" s="79"/>
      <c r="FI21" s="79"/>
      <c r="FJ21" s="79"/>
      <c r="FK21" s="79"/>
      <c r="FL21" s="79"/>
      <c r="FM21" s="79"/>
      <c r="FN21" s="79"/>
      <c r="FO21" s="79"/>
      <c r="FP21" s="79"/>
      <c r="FQ21" s="79"/>
      <c r="FR21" s="79"/>
      <c r="FS21" s="79"/>
      <c r="FT21" s="79"/>
      <c r="FU21" s="79"/>
      <c r="FV21" s="79"/>
      <c r="FW21" s="79"/>
      <c r="FX21" s="79"/>
      <c r="FY21" s="79"/>
      <c r="FZ21" s="79"/>
      <c r="GA21" s="79"/>
      <c r="GB21" s="79"/>
      <c r="GC21" s="79"/>
      <c r="GD21" s="79"/>
      <c r="GE21" s="79"/>
      <c r="GF21" s="79"/>
      <c r="GG21" s="79"/>
      <c r="GH21" s="79"/>
      <c r="GI21" s="79"/>
      <c r="GJ21" s="79"/>
      <c r="GK21" s="79"/>
      <c r="GL21" s="79"/>
      <c r="GM21" s="79"/>
      <c r="GN21" s="79"/>
      <c r="GO21" s="79"/>
      <c r="GP21" s="79"/>
      <c r="GQ21" s="79"/>
      <c r="GR21" s="79"/>
      <c r="GS21" s="79"/>
      <c r="GT21" s="79"/>
      <c r="GU21" s="79"/>
      <c r="GV21" s="79"/>
      <c r="GW21" s="79"/>
      <c r="GX21" s="79"/>
      <c r="GY21" s="79"/>
      <c r="GZ21" s="79"/>
      <c r="HA21" s="79"/>
      <c r="HB21" s="79"/>
      <c r="HC21" s="79"/>
      <c r="HD21" s="79"/>
      <c r="HE21" s="79"/>
      <c r="HF21" s="79"/>
      <c r="HG21" s="79"/>
      <c r="HH21" s="79"/>
      <c r="HI21" s="79"/>
      <c r="HJ21" s="79"/>
      <c r="HK21" s="79"/>
      <c r="HL21" s="79"/>
      <c r="HM21" s="79"/>
      <c r="HN21" s="79"/>
      <c r="HO21" s="79"/>
      <c r="HP21" s="79"/>
      <c r="HQ21" s="79"/>
      <c r="HR21" s="79"/>
      <c r="HS21" s="79"/>
      <c r="HT21" s="79"/>
      <c r="HU21" s="79"/>
      <c r="HV21" s="79"/>
      <c r="HW21" s="79"/>
      <c r="HX21" s="79"/>
      <c r="HY21" s="79"/>
      <c r="HZ21" s="79"/>
      <c r="IA21" s="79"/>
      <c r="IB21" s="79"/>
    </row>
    <row r="22" spans="1:236" s="380" customFormat="1" ht="12.75" customHeight="1">
      <c r="A22" s="720" t="s">
        <v>259</v>
      </c>
      <c r="B22" s="739" t="s">
        <v>308</v>
      </c>
      <c r="C22" s="710" t="s">
        <v>33</v>
      </c>
      <c r="D22" s="711">
        <v>4727.267</v>
      </c>
      <c r="E22" s="711">
        <v>5303</v>
      </c>
      <c r="F22" s="725" t="s">
        <v>436</v>
      </c>
      <c r="G22" s="725" t="s">
        <v>436</v>
      </c>
      <c r="H22" s="726" t="s">
        <v>436</v>
      </c>
      <c r="I22" s="726" t="s">
        <v>436</v>
      </c>
      <c r="J22" s="839"/>
      <c r="K22" s="14" t="s">
        <v>259</v>
      </c>
      <c r="L22" s="740" t="s">
        <v>308</v>
      </c>
      <c r="M22" s="718" t="s">
        <v>237</v>
      </c>
      <c r="N22" s="741">
        <v>-2.76667577736589E-13</v>
      </c>
      <c r="O22" s="849">
        <v>0</v>
      </c>
      <c r="P22" s="79"/>
      <c r="Q22" s="79"/>
      <c r="R22" s="79"/>
      <c r="S22" s="79"/>
      <c r="T22" s="79"/>
      <c r="U22" s="79"/>
      <c r="V22" s="79"/>
      <c r="W22" s="79"/>
      <c r="X22" s="79"/>
      <c r="Y22" s="79"/>
      <c r="Z22" s="79"/>
      <c r="AA22" s="79"/>
      <c r="AB22" s="79"/>
      <c r="AC22" s="79"/>
      <c r="AD22" s="79"/>
      <c r="AE22" s="79"/>
      <c r="AF22" s="79"/>
      <c r="AG22" s="79"/>
      <c r="AH22" s="79"/>
      <c r="AI22" s="79"/>
      <c r="AJ22" s="79"/>
      <c r="AK22" s="79"/>
      <c r="AL22" s="79"/>
      <c r="AM22" s="79"/>
      <c r="AN22" s="79"/>
      <c r="AO22" s="79"/>
      <c r="AP22" s="79"/>
      <c r="AQ22" s="79"/>
      <c r="AR22" s="79"/>
      <c r="AS22" s="79"/>
      <c r="AT22" s="79"/>
      <c r="AU22" s="79"/>
      <c r="AV22" s="79"/>
      <c r="AW22" s="79"/>
      <c r="AX22" s="79"/>
      <c r="AY22" s="79"/>
      <c r="AZ22" s="79"/>
      <c r="BA22" s="79"/>
      <c r="BB22" s="79"/>
      <c r="BC22" s="79"/>
      <c r="BD22" s="79"/>
      <c r="BE22" s="79"/>
      <c r="BF22" s="79"/>
      <c r="BG22" s="79"/>
      <c r="BH22" s="79"/>
      <c r="BI22" s="79"/>
      <c r="BJ22" s="79"/>
      <c r="BK22" s="79"/>
      <c r="BL22" s="79"/>
      <c r="BM22" s="79"/>
      <c r="BN22" s="79"/>
      <c r="BO22" s="79"/>
      <c r="BP22" s="79"/>
      <c r="BQ22" s="79"/>
      <c r="BR22" s="79"/>
      <c r="BS22" s="79"/>
      <c r="BT22" s="79"/>
      <c r="BU22" s="79"/>
      <c r="BV22" s="79"/>
      <c r="BW22" s="79"/>
      <c r="BX22" s="79"/>
      <c r="BY22" s="79"/>
      <c r="BZ22" s="79"/>
      <c r="CA22" s="79"/>
      <c r="CB22" s="79"/>
      <c r="CC22" s="79"/>
      <c r="CD22" s="79"/>
      <c r="CE22" s="79"/>
      <c r="CF22" s="79"/>
      <c r="CG22" s="79"/>
      <c r="CH22" s="79"/>
      <c r="CI22" s="79"/>
      <c r="CJ22" s="79"/>
      <c r="CK22" s="79"/>
      <c r="CL22" s="79"/>
      <c r="CM22" s="79"/>
      <c r="CN22" s="79"/>
      <c r="CO22" s="79"/>
      <c r="CP22" s="79"/>
      <c r="CQ22" s="79"/>
      <c r="CR22" s="79"/>
      <c r="CS22" s="79"/>
      <c r="CT22" s="79"/>
      <c r="CU22" s="79"/>
      <c r="CV22" s="79"/>
      <c r="CW22" s="79"/>
      <c r="CX22" s="79"/>
      <c r="CY22" s="79"/>
      <c r="CZ22" s="79"/>
      <c r="DA22" s="79"/>
      <c r="DB22" s="79"/>
      <c r="DC22" s="79"/>
      <c r="DD22" s="79"/>
      <c r="DE22" s="79"/>
      <c r="DF22" s="79"/>
      <c r="DG22" s="79"/>
      <c r="DH22" s="79"/>
      <c r="DI22" s="79"/>
      <c r="DJ22" s="79"/>
      <c r="DK22" s="79"/>
      <c r="DL22" s="79"/>
      <c r="DM22" s="79"/>
      <c r="DN22" s="79"/>
      <c r="DO22" s="79"/>
      <c r="DP22" s="79"/>
      <c r="DQ22" s="79"/>
      <c r="DR22" s="79"/>
      <c r="DS22" s="79"/>
      <c r="DT22" s="79"/>
      <c r="DU22" s="79"/>
      <c r="DV22" s="79"/>
      <c r="DW22" s="79"/>
      <c r="DX22" s="79"/>
      <c r="DY22" s="79"/>
      <c r="DZ22" s="79"/>
      <c r="EA22" s="79"/>
      <c r="EB22" s="79"/>
      <c r="EC22" s="79"/>
      <c r="ED22" s="79"/>
      <c r="EE22" s="79"/>
      <c r="EF22" s="79"/>
      <c r="EG22" s="79"/>
      <c r="EH22" s="79"/>
      <c r="EI22" s="79"/>
      <c r="EJ22" s="79"/>
      <c r="EK22" s="79"/>
      <c r="EL22" s="79"/>
      <c r="EM22" s="79"/>
      <c r="EN22" s="79"/>
      <c r="EO22" s="79"/>
      <c r="EP22" s="79"/>
      <c r="EQ22" s="79"/>
      <c r="ER22" s="79"/>
      <c r="ES22" s="79"/>
      <c r="ET22" s="79"/>
      <c r="EU22" s="79"/>
      <c r="EV22" s="79"/>
      <c r="EW22" s="79"/>
      <c r="EX22" s="79"/>
      <c r="EY22" s="79"/>
      <c r="EZ22" s="79"/>
      <c r="FA22" s="79"/>
      <c r="FB22" s="79"/>
      <c r="FC22" s="79"/>
      <c r="FD22" s="79"/>
      <c r="FE22" s="79"/>
      <c r="FF22" s="79"/>
      <c r="FG22" s="79"/>
      <c r="FH22" s="79"/>
      <c r="FI22" s="79"/>
      <c r="FJ22" s="79"/>
      <c r="FK22" s="79"/>
      <c r="FL22" s="79"/>
      <c r="FM22" s="79"/>
      <c r="FN22" s="79"/>
      <c r="FO22" s="79"/>
      <c r="FP22" s="79"/>
      <c r="FQ22" s="79"/>
      <c r="FR22" s="79"/>
      <c r="FS22" s="79"/>
      <c r="FT22" s="79"/>
      <c r="FU22" s="79"/>
      <c r="FV22" s="79"/>
      <c r="FW22" s="79"/>
      <c r="FX22" s="79"/>
      <c r="FY22" s="79"/>
      <c r="FZ22" s="79"/>
      <c r="GA22" s="79"/>
      <c r="GB22" s="79"/>
      <c r="GC22" s="79"/>
      <c r="GD22" s="79"/>
      <c r="GE22" s="79"/>
      <c r="GF22" s="79"/>
      <c r="GG22" s="79"/>
      <c r="GH22" s="79"/>
      <c r="GI22" s="79"/>
      <c r="GJ22" s="79"/>
      <c r="GK22" s="79"/>
      <c r="GL22" s="79"/>
      <c r="GM22" s="79"/>
      <c r="GN22" s="79"/>
      <c r="GO22" s="79"/>
      <c r="GP22" s="79"/>
      <c r="GQ22" s="79"/>
      <c r="GR22" s="79"/>
      <c r="GS22" s="79"/>
      <c r="GT22" s="79"/>
      <c r="GU22" s="79"/>
      <c r="GV22" s="79"/>
      <c r="GW22" s="79"/>
      <c r="GX22" s="79"/>
      <c r="GY22" s="79"/>
      <c r="GZ22" s="79"/>
      <c r="HA22" s="79"/>
      <c r="HB22" s="79"/>
      <c r="HC22" s="79"/>
      <c r="HD22" s="79"/>
      <c r="HE22" s="79"/>
      <c r="HF22" s="79"/>
      <c r="HG22" s="79"/>
      <c r="HH22" s="79"/>
      <c r="HI22" s="79"/>
      <c r="HJ22" s="79"/>
      <c r="HK22" s="79"/>
      <c r="HL22" s="79"/>
      <c r="HM22" s="79"/>
      <c r="HN22" s="79"/>
      <c r="HO22" s="79"/>
      <c r="HP22" s="79"/>
      <c r="HQ22" s="79"/>
      <c r="HR22" s="79"/>
      <c r="HS22" s="79"/>
      <c r="HT22" s="79"/>
      <c r="HU22" s="79"/>
      <c r="HV22" s="79"/>
      <c r="HW22" s="79"/>
      <c r="HX22" s="79"/>
      <c r="HY22" s="79"/>
      <c r="HZ22" s="79"/>
      <c r="IA22" s="79"/>
      <c r="IB22" s="79"/>
    </row>
    <row r="23" spans="1:15" s="79" customFormat="1" ht="12.75" customHeight="1">
      <c r="A23" s="730" t="s">
        <v>260</v>
      </c>
      <c r="B23" s="742" t="s">
        <v>242</v>
      </c>
      <c r="C23" s="731" t="s">
        <v>33</v>
      </c>
      <c r="D23" s="692">
        <v>4724.563</v>
      </c>
      <c r="E23" s="692">
        <v>5300</v>
      </c>
      <c r="F23" s="732"/>
      <c r="G23" s="733"/>
      <c r="H23" s="733" t="s">
        <v>436</v>
      </c>
      <c r="I23" s="733" t="s">
        <v>436</v>
      </c>
      <c r="J23" s="846"/>
      <c r="K23" s="14" t="s">
        <v>260</v>
      </c>
      <c r="L23" s="743" t="s">
        <v>242</v>
      </c>
      <c r="M23" s="718" t="s">
        <v>237</v>
      </c>
      <c r="N23" s="734"/>
      <c r="O23" s="847"/>
    </row>
    <row r="24" spans="1:15" s="79" customFormat="1" ht="12.75" customHeight="1">
      <c r="A24" s="730" t="s">
        <v>336</v>
      </c>
      <c r="B24" s="742" t="s">
        <v>243</v>
      </c>
      <c r="C24" s="731" t="s">
        <v>33</v>
      </c>
      <c r="D24" s="692">
        <v>2.704</v>
      </c>
      <c r="E24" s="692">
        <v>3</v>
      </c>
      <c r="F24" s="732"/>
      <c r="G24" s="733"/>
      <c r="H24" s="733" t="s">
        <v>436</v>
      </c>
      <c r="I24" s="733" t="s">
        <v>436</v>
      </c>
      <c r="J24" s="846"/>
      <c r="K24" s="14" t="s">
        <v>336</v>
      </c>
      <c r="L24" s="743" t="s">
        <v>243</v>
      </c>
      <c r="M24" s="718" t="s">
        <v>237</v>
      </c>
      <c r="N24" s="734"/>
      <c r="O24" s="847"/>
    </row>
    <row r="25" spans="1:236" s="380" customFormat="1" ht="12.75" customHeight="1">
      <c r="A25" s="720" t="s">
        <v>264</v>
      </c>
      <c r="B25" s="739" t="s">
        <v>309</v>
      </c>
      <c r="C25" s="710" t="s">
        <v>33</v>
      </c>
      <c r="D25" s="711">
        <v>4292.209</v>
      </c>
      <c r="E25" s="711">
        <v>4504</v>
      </c>
      <c r="F25" s="725" t="s">
        <v>436</v>
      </c>
      <c r="G25" s="725" t="s">
        <v>436</v>
      </c>
      <c r="H25" s="726" t="s">
        <v>436</v>
      </c>
      <c r="I25" s="726" t="s">
        <v>436</v>
      </c>
      <c r="J25" s="839"/>
      <c r="K25" s="14" t="s">
        <v>264</v>
      </c>
      <c r="L25" s="740" t="s">
        <v>309</v>
      </c>
      <c r="M25" s="718" t="s">
        <v>237</v>
      </c>
      <c r="N25" s="741">
        <v>0</v>
      </c>
      <c r="O25" s="849">
        <v>0</v>
      </c>
      <c r="P25" s="79"/>
      <c r="Q25" s="79"/>
      <c r="R25" s="79"/>
      <c r="S25" s="79"/>
      <c r="T25" s="79"/>
      <c r="U25" s="79"/>
      <c r="V25" s="79"/>
      <c r="W25" s="79"/>
      <c r="X25" s="79"/>
      <c r="Y25" s="79"/>
      <c r="Z25" s="79"/>
      <c r="AA25" s="79"/>
      <c r="AB25" s="79"/>
      <c r="AC25" s="79"/>
      <c r="AD25" s="79"/>
      <c r="AE25" s="79"/>
      <c r="AF25" s="79"/>
      <c r="AG25" s="79"/>
      <c r="AH25" s="79"/>
      <c r="AI25" s="79"/>
      <c r="AJ25" s="79"/>
      <c r="AK25" s="79"/>
      <c r="AL25" s="79"/>
      <c r="AM25" s="79"/>
      <c r="AN25" s="79"/>
      <c r="AO25" s="79"/>
      <c r="AP25" s="79"/>
      <c r="AQ25" s="79"/>
      <c r="AR25" s="79"/>
      <c r="AS25" s="79"/>
      <c r="AT25" s="79"/>
      <c r="AU25" s="79"/>
      <c r="AV25" s="79"/>
      <c r="AW25" s="79"/>
      <c r="AX25" s="79"/>
      <c r="AY25" s="79"/>
      <c r="AZ25" s="79"/>
      <c r="BA25" s="79"/>
      <c r="BB25" s="79"/>
      <c r="BC25" s="79"/>
      <c r="BD25" s="79"/>
      <c r="BE25" s="79"/>
      <c r="BF25" s="79"/>
      <c r="BG25" s="79"/>
      <c r="BH25" s="79"/>
      <c r="BI25" s="79"/>
      <c r="BJ25" s="79"/>
      <c r="BK25" s="79"/>
      <c r="BL25" s="79"/>
      <c r="BM25" s="79"/>
      <c r="BN25" s="79"/>
      <c r="BO25" s="79"/>
      <c r="BP25" s="79"/>
      <c r="BQ25" s="79"/>
      <c r="BR25" s="79"/>
      <c r="BS25" s="79"/>
      <c r="BT25" s="79"/>
      <c r="BU25" s="79"/>
      <c r="BV25" s="79"/>
      <c r="BW25" s="79"/>
      <c r="BX25" s="79"/>
      <c r="BY25" s="79"/>
      <c r="BZ25" s="79"/>
      <c r="CA25" s="79"/>
      <c r="CB25" s="79"/>
      <c r="CC25" s="79"/>
      <c r="CD25" s="79"/>
      <c r="CE25" s="79"/>
      <c r="CF25" s="79"/>
      <c r="CG25" s="79"/>
      <c r="CH25" s="79"/>
      <c r="CI25" s="79"/>
      <c r="CJ25" s="79"/>
      <c r="CK25" s="79"/>
      <c r="CL25" s="79"/>
      <c r="CM25" s="79"/>
      <c r="CN25" s="79"/>
      <c r="CO25" s="79"/>
      <c r="CP25" s="79"/>
      <c r="CQ25" s="79"/>
      <c r="CR25" s="79"/>
      <c r="CS25" s="79"/>
      <c r="CT25" s="79"/>
      <c r="CU25" s="79"/>
      <c r="CV25" s="79"/>
      <c r="CW25" s="79"/>
      <c r="CX25" s="79"/>
      <c r="CY25" s="79"/>
      <c r="CZ25" s="79"/>
      <c r="DA25" s="79"/>
      <c r="DB25" s="79"/>
      <c r="DC25" s="79"/>
      <c r="DD25" s="79"/>
      <c r="DE25" s="79"/>
      <c r="DF25" s="79"/>
      <c r="DG25" s="79"/>
      <c r="DH25" s="79"/>
      <c r="DI25" s="79"/>
      <c r="DJ25" s="79"/>
      <c r="DK25" s="79"/>
      <c r="DL25" s="79"/>
      <c r="DM25" s="79"/>
      <c r="DN25" s="79"/>
      <c r="DO25" s="79"/>
      <c r="DP25" s="79"/>
      <c r="DQ25" s="79"/>
      <c r="DR25" s="79"/>
      <c r="DS25" s="79"/>
      <c r="DT25" s="79"/>
      <c r="DU25" s="79"/>
      <c r="DV25" s="79"/>
      <c r="DW25" s="79"/>
      <c r="DX25" s="79"/>
      <c r="DY25" s="79"/>
      <c r="DZ25" s="79"/>
      <c r="EA25" s="79"/>
      <c r="EB25" s="79"/>
      <c r="EC25" s="79"/>
      <c r="ED25" s="79"/>
      <c r="EE25" s="79"/>
      <c r="EF25" s="79"/>
      <c r="EG25" s="79"/>
      <c r="EH25" s="79"/>
      <c r="EI25" s="79"/>
      <c r="EJ25" s="79"/>
      <c r="EK25" s="79"/>
      <c r="EL25" s="79"/>
      <c r="EM25" s="79"/>
      <c r="EN25" s="79"/>
      <c r="EO25" s="79"/>
      <c r="EP25" s="79"/>
      <c r="EQ25" s="79"/>
      <c r="ER25" s="79"/>
      <c r="ES25" s="79"/>
      <c r="ET25" s="79"/>
      <c r="EU25" s="79"/>
      <c r="EV25" s="79"/>
      <c r="EW25" s="79"/>
      <c r="EX25" s="79"/>
      <c r="EY25" s="79"/>
      <c r="EZ25" s="79"/>
      <c r="FA25" s="79"/>
      <c r="FB25" s="79"/>
      <c r="FC25" s="79"/>
      <c r="FD25" s="79"/>
      <c r="FE25" s="79"/>
      <c r="FF25" s="79"/>
      <c r="FG25" s="79"/>
      <c r="FH25" s="79"/>
      <c r="FI25" s="79"/>
      <c r="FJ25" s="79"/>
      <c r="FK25" s="79"/>
      <c r="FL25" s="79"/>
      <c r="FM25" s="79"/>
      <c r="FN25" s="79"/>
      <c r="FO25" s="79"/>
      <c r="FP25" s="79"/>
      <c r="FQ25" s="79"/>
      <c r="FR25" s="79"/>
      <c r="FS25" s="79"/>
      <c r="FT25" s="79"/>
      <c r="FU25" s="79"/>
      <c r="FV25" s="79"/>
      <c r="FW25" s="79"/>
      <c r="FX25" s="79"/>
      <c r="FY25" s="79"/>
      <c r="FZ25" s="79"/>
      <c r="GA25" s="79"/>
      <c r="GB25" s="79"/>
      <c r="GC25" s="79"/>
      <c r="GD25" s="79"/>
      <c r="GE25" s="79"/>
      <c r="GF25" s="79"/>
      <c r="GG25" s="79"/>
      <c r="GH25" s="79"/>
      <c r="GI25" s="79"/>
      <c r="GJ25" s="79"/>
      <c r="GK25" s="79"/>
      <c r="GL25" s="79"/>
      <c r="GM25" s="79"/>
      <c r="GN25" s="79"/>
      <c r="GO25" s="79"/>
      <c r="GP25" s="79"/>
      <c r="GQ25" s="79"/>
      <c r="GR25" s="79"/>
      <c r="GS25" s="79"/>
      <c r="GT25" s="79"/>
      <c r="GU25" s="79"/>
      <c r="GV25" s="79"/>
      <c r="GW25" s="79"/>
      <c r="GX25" s="79"/>
      <c r="GY25" s="79"/>
      <c r="GZ25" s="79"/>
      <c r="HA25" s="79"/>
      <c r="HB25" s="79"/>
      <c r="HC25" s="79"/>
      <c r="HD25" s="79"/>
      <c r="HE25" s="79"/>
      <c r="HF25" s="79"/>
      <c r="HG25" s="79"/>
      <c r="HH25" s="79"/>
      <c r="HI25" s="79"/>
      <c r="HJ25" s="79"/>
      <c r="HK25" s="79"/>
      <c r="HL25" s="79"/>
      <c r="HM25" s="79"/>
      <c r="HN25" s="79"/>
      <c r="HO25" s="79"/>
      <c r="HP25" s="79"/>
      <c r="HQ25" s="79"/>
      <c r="HR25" s="79"/>
      <c r="HS25" s="79"/>
      <c r="HT25" s="79"/>
      <c r="HU25" s="79"/>
      <c r="HV25" s="79"/>
      <c r="HW25" s="79"/>
      <c r="HX25" s="79"/>
      <c r="HY25" s="79"/>
      <c r="HZ25" s="79"/>
      <c r="IA25" s="79"/>
      <c r="IB25" s="79"/>
    </row>
    <row r="26" spans="1:15" s="79" customFormat="1" ht="12.75" customHeight="1">
      <c r="A26" s="730" t="s">
        <v>265</v>
      </c>
      <c r="B26" s="742" t="s">
        <v>242</v>
      </c>
      <c r="C26" s="731" t="s">
        <v>33</v>
      </c>
      <c r="D26" s="692">
        <v>4150.044</v>
      </c>
      <c r="E26" s="692">
        <v>4366</v>
      </c>
      <c r="F26" s="732"/>
      <c r="G26" s="733"/>
      <c r="H26" s="733" t="s">
        <v>436</v>
      </c>
      <c r="I26" s="733" t="s">
        <v>436</v>
      </c>
      <c r="J26" s="846"/>
      <c r="K26" s="14" t="s">
        <v>265</v>
      </c>
      <c r="L26" s="743" t="s">
        <v>242</v>
      </c>
      <c r="M26" s="718" t="s">
        <v>237</v>
      </c>
      <c r="N26" s="734"/>
      <c r="O26" s="847"/>
    </row>
    <row r="27" spans="1:15" s="79" customFormat="1" ht="12.75" customHeight="1">
      <c r="A27" s="730" t="s">
        <v>337</v>
      </c>
      <c r="B27" s="742" t="s">
        <v>243</v>
      </c>
      <c r="C27" s="731" t="s">
        <v>33</v>
      </c>
      <c r="D27" s="692">
        <v>142.165</v>
      </c>
      <c r="E27" s="692">
        <v>138</v>
      </c>
      <c r="F27" s="732"/>
      <c r="G27" s="733"/>
      <c r="H27" s="733" t="s">
        <v>436</v>
      </c>
      <c r="I27" s="733" t="s">
        <v>436</v>
      </c>
      <c r="J27" s="846"/>
      <c r="K27" s="14" t="s">
        <v>337</v>
      </c>
      <c r="L27" s="743" t="s">
        <v>243</v>
      </c>
      <c r="M27" s="718" t="s">
        <v>237</v>
      </c>
      <c r="N27" s="734"/>
      <c r="O27" s="847"/>
    </row>
    <row r="28" spans="1:236" s="380" customFormat="1" ht="12.75" customHeight="1">
      <c r="A28" s="720" t="s">
        <v>266</v>
      </c>
      <c r="B28" s="739" t="s">
        <v>284</v>
      </c>
      <c r="C28" s="710" t="s">
        <v>33</v>
      </c>
      <c r="D28" s="711" t="s">
        <v>393</v>
      </c>
      <c r="E28" s="711">
        <v>0</v>
      </c>
      <c r="F28" s="725" t="e">
        <v>#VALUE!</v>
      </c>
      <c r="G28" s="725" t="s">
        <v>436</v>
      </c>
      <c r="H28" s="726" t="s">
        <v>436</v>
      </c>
      <c r="I28" s="726" t="s">
        <v>436</v>
      </c>
      <c r="J28" s="839"/>
      <c r="K28" s="14" t="s">
        <v>266</v>
      </c>
      <c r="L28" s="740" t="s">
        <v>284</v>
      </c>
      <c r="M28" s="718" t="s">
        <v>237</v>
      </c>
      <c r="N28" s="741" t="e">
        <v>#VALUE!</v>
      </c>
      <c r="O28" s="849">
        <v>0</v>
      </c>
      <c r="P28" s="79"/>
      <c r="Q28" s="79"/>
      <c r="R28" s="79"/>
      <c r="S28" s="79"/>
      <c r="T28" s="79"/>
      <c r="U28" s="79"/>
      <c r="V28" s="79"/>
      <c r="W28" s="79"/>
      <c r="X28" s="79"/>
      <c r="Y28" s="79"/>
      <c r="Z28" s="79"/>
      <c r="AA28" s="79"/>
      <c r="AB28" s="79"/>
      <c r="AC28" s="79"/>
      <c r="AD28" s="79"/>
      <c r="AE28" s="79"/>
      <c r="AF28" s="79"/>
      <c r="AG28" s="79"/>
      <c r="AH28" s="79"/>
      <c r="AI28" s="79"/>
      <c r="AJ28" s="79"/>
      <c r="AK28" s="79"/>
      <c r="AL28" s="79"/>
      <c r="AM28" s="79"/>
      <c r="AN28" s="79"/>
      <c r="AO28" s="79"/>
      <c r="AP28" s="79"/>
      <c r="AQ28" s="79"/>
      <c r="AR28" s="79"/>
      <c r="AS28" s="79"/>
      <c r="AT28" s="79"/>
      <c r="AU28" s="79"/>
      <c r="AV28" s="79"/>
      <c r="AW28" s="79"/>
      <c r="AX28" s="79"/>
      <c r="AY28" s="79"/>
      <c r="AZ28" s="79"/>
      <c r="BA28" s="79"/>
      <c r="BB28" s="79"/>
      <c r="BC28" s="79"/>
      <c r="BD28" s="79"/>
      <c r="BE28" s="79"/>
      <c r="BF28" s="79"/>
      <c r="BG28" s="79"/>
      <c r="BH28" s="79"/>
      <c r="BI28" s="79"/>
      <c r="BJ28" s="79"/>
      <c r="BK28" s="79"/>
      <c r="BL28" s="79"/>
      <c r="BM28" s="79"/>
      <c r="BN28" s="79"/>
      <c r="BO28" s="79"/>
      <c r="BP28" s="79"/>
      <c r="BQ28" s="79"/>
      <c r="BR28" s="79"/>
      <c r="BS28" s="79"/>
      <c r="BT28" s="79"/>
      <c r="BU28" s="79"/>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c r="CU28" s="79"/>
      <c r="CV28" s="79"/>
      <c r="CW28" s="79"/>
      <c r="CX28" s="79"/>
      <c r="CY28" s="79"/>
      <c r="CZ28" s="79"/>
      <c r="DA28" s="79"/>
      <c r="DB28" s="79"/>
      <c r="DC28" s="79"/>
      <c r="DD28" s="79"/>
      <c r="DE28" s="79"/>
      <c r="DF28" s="79"/>
      <c r="DG28" s="79"/>
      <c r="DH28" s="79"/>
      <c r="DI28" s="79"/>
      <c r="DJ28" s="79"/>
      <c r="DK28" s="79"/>
      <c r="DL28" s="79"/>
      <c r="DM28" s="79"/>
      <c r="DN28" s="79"/>
      <c r="DO28" s="79"/>
      <c r="DP28" s="79"/>
      <c r="DQ28" s="79"/>
      <c r="DR28" s="79"/>
      <c r="DS28" s="79"/>
      <c r="DT28" s="79"/>
      <c r="DU28" s="79"/>
      <c r="DV28" s="79"/>
      <c r="DW28" s="79"/>
      <c r="DX28" s="79"/>
      <c r="DY28" s="79"/>
      <c r="DZ28" s="79"/>
      <c r="EA28" s="79"/>
      <c r="EB28" s="79"/>
      <c r="EC28" s="79"/>
      <c r="ED28" s="79"/>
      <c r="EE28" s="79"/>
      <c r="EF28" s="79"/>
      <c r="EG28" s="79"/>
      <c r="EH28" s="79"/>
      <c r="EI28" s="79"/>
      <c r="EJ28" s="79"/>
      <c r="EK28" s="79"/>
      <c r="EL28" s="79"/>
      <c r="EM28" s="79"/>
      <c r="EN28" s="79"/>
      <c r="EO28" s="79"/>
      <c r="EP28" s="79"/>
      <c r="EQ28" s="79"/>
      <c r="ER28" s="79"/>
      <c r="ES28" s="79"/>
      <c r="ET28" s="79"/>
      <c r="EU28" s="79"/>
      <c r="EV28" s="79"/>
      <c r="EW28" s="79"/>
      <c r="EX28" s="79"/>
      <c r="EY28" s="79"/>
      <c r="EZ28" s="79"/>
      <c r="FA28" s="79"/>
      <c r="FB28" s="79"/>
      <c r="FC28" s="79"/>
      <c r="FD28" s="79"/>
      <c r="FE28" s="79"/>
      <c r="FF28" s="79"/>
      <c r="FG28" s="79"/>
      <c r="FH28" s="79"/>
      <c r="FI28" s="79"/>
      <c r="FJ28" s="79"/>
      <c r="FK28" s="79"/>
      <c r="FL28" s="79"/>
      <c r="FM28" s="79"/>
      <c r="FN28" s="79"/>
      <c r="FO28" s="79"/>
      <c r="FP28" s="79"/>
      <c r="FQ28" s="79"/>
      <c r="FR28" s="79"/>
      <c r="FS28" s="79"/>
      <c r="FT28" s="79"/>
      <c r="FU28" s="79"/>
      <c r="FV28" s="79"/>
      <c r="FW28" s="79"/>
      <c r="FX28" s="79"/>
      <c r="FY28" s="79"/>
      <c r="FZ28" s="79"/>
      <c r="GA28" s="79"/>
      <c r="GB28" s="79"/>
      <c r="GC28" s="79"/>
      <c r="GD28" s="79"/>
      <c r="GE28" s="79"/>
      <c r="GF28" s="79"/>
      <c r="GG28" s="79"/>
      <c r="GH28" s="79"/>
      <c r="GI28" s="79"/>
      <c r="GJ28" s="79"/>
      <c r="GK28" s="79"/>
      <c r="GL28" s="79"/>
      <c r="GM28" s="79"/>
      <c r="GN28" s="79"/>
      <c r="GO28" s="79"/>
      <c r="GP28" s="79"/>
      <c r="GQ28" s="79"/>
      <c r="GR28" s="79"/>
      <c r="GS28" s="79"/>
      <c r="GT28" s="79"/>
      <c r="GU28" s="79"/>
      <c r="GV28" s="79"/>
      <c r="GW28" s="79"/>
      <c r="GX28" s="79"/>
      <c r="GY28" s="79"/>
      <c r="GZ28" s="79"/>
      <c r="HA28" s="79"/>
      <c r="HB28" s="79"/>
      <c r="HC28" s="79"/>
      <c r="HD28" s="79"/>
      <c r="HE28" s="79"/>
      <c r="HF28" s="79"/>
      <c r="HG28" s="79"/>
      <c r="HH28" s="79"/>
      <c r="HI28" s="79"/>
      <c r="HJ28" s="79"/>
      <c r="HK28" s="79"/>
      <c r="HL28" s="79"/>
      <c r="HM28" s="79"/>
      <c r="HN28" s="79"/>
      <c r="HO28" s="79"/>
      <c r="HP28" s="79"/>
      <c r="HQ28" s="79"/>
      <c r="HR28" s="79"/>
      <c r="HS28" s="79"/>
      <c r="HT28" s="79"/>
      <c r="HU28" s="79"/>
      <c r="HV28" s="79"/>
      <c r="HW28" s="79"/>
      <c r="HX28" s="79"/>
      <c r="HY28" s="79"/>
      <c r="HZ28" s="79"/>
      <c r="IA28" s="79"/>
      <c r="IB28" s="79"/>
    </row>
    <row r="29" spans="1:15" s="79" customFormat="1" ht="12.75" customHeight="1">
      <c r="A29" s="730" t="s">
        <v>267</v>
      </c>
      <c r="B29" s="742" t="s">
        <v>242</v>
      </c>
      <c r="C29" s="731" t="s">
        <v>33</v>
      </c>
      <c r="D29" s="692" t="s">
        <v>393</v>
      </c>
      <c r="E29" s="692">
        <v>0</v>
      </c>
      <c r="F29" s="732"/>
      <c r="G29" s="733"/>
      <c r="H29" s="733" t="s">
        <v>436</v>
      </c>
      <c r="I29" s="733" t="s">
        <v>436</v>
      </c>
      <c r="J29" s="846"/>
      <c r="K29" s="14" t="s">
        <v>267</v>
      </c>
      <c r="L29" s="743" t="s">
        <v>242</v>
      </c>
      <c r="M29" s="718" t="s">
        <v>237</v>
      </c>
      <c r="N29" s="734"/>
      <c r="O29" s="847"/>
    </row>
    <row r="30" spans="1:15" s="79" customFormat="1" ht="12.75" customHeight="1">
      <c r="A30" s="730" t="s">
        <v>339</v>
      </c>
      <c r="B30" s="744" t="s">
        <v>243</v>
      </c>
      <c r="C30" s="731" t="s">
        <v>33</v>
      </c>
      <c r="D30" s="692" t="s">
        <v>393</v>
      </c>
      <c r="E30" s="692">
        <v>0</v>
      </c>
      <c r="F30" s="732"/>
      <c r="G30" s="733"/>
      <c r="H30" s="733" t="s">
        <v>436</v>
      </c>
      <c r="I30" s="733" t="s">
        <v>436</v>
      </c>
      <c r="J30" s="846"/>
      <c r="K30" s="14" t="s">
        <v>339</v>
      </c>
      <c r="L30" s="745" t="s">
        <v>243</v>
      </c>
      <c r="M30" s="718" t="s">
        <v>237</v>
      </c>
      <c r="N30" s="737"/>
      <c r="O30" s="848"/>
    </row>
    <row r="31" spans="1:236" s="336" customFormat="1" ht="12.75" customHeight="1">
      <c r="A31" s="850"/>
      <c r="B31" s="850"/>
      <c r="C31" s="825" t="s">
        <v>257</v>
      </c>
      <c r="D31" s="851"/>
      <c r="E31" s="851"/>
      <c r="F31" s="705"/>
      <c r="G31" s="706"/>
      <c r="H31" s="706"/>
      <c r="I31" s="706"/>
      <c r="J31" s="114"/>
      <c r="K31" s="281" t="s">
        <v>238</v>
      </c>
      <c r="L31" s="69" t="s">
        <v>257</v>
      </c>
      <c r="M31" s="70" t="s">
        <v>238</v>
      </c>
      <c r="N31" s="852"/>
      <c r="O31" s="853"/>
      <c r="P31" s="842"/>
      <c r="Q31" s="842"/>
      <c r="R31" s="842"/>
      <c r="S31" s="842"/>
      <c r="T31" s="842"/>
      <c r="U31" s="842"/>
      <c r="V31" s="842"/>
      <c r="W31" s="842"/>
      <c r="X31" s="842"/>
      <c r="Y31" s="842"/>
      <c r="Z31" s="842"/>
      <c r="AA31" s="842"/>
      <c r="AB31" s="842"/>
      <c r="AC31" s="842"/>
      <c r="AD31" s="842"/>
      <c r="AE31" s="842"/>
      <c r="AF31" s="842"/>
      <c r="AG31" s="842"/>
      <c r="AH31" s="842"/>
      <c r="AI31" s="842"/>
      <c r="AJ31" s="842"/>
      <c r="AK31" s="842"/>
      <c r="AL31" s="842"/>
      <c r="AM31" s="842"/>
      <c r="AN31" s="842"/>
      <c r="AO31" s="842"/>
      <c r="AP31" s="842"/>
      <c r="AQ31" s="842"/>
      <c r="AR31" s="842"/>
      <c r="AS31" s="842"/>
      <c r="AT31" s="842"/>
      <c r="AU31" s="842"/>
      <c r="AV31" s="842"/>
      <c r="AW31" s="842"/>
      <c r="AX31" s="842"/>
      <c r="AY31" s="842"/>
      <c r="AZ31" s="842"/>
      <c r="BA31" s="842"/>
      <c r="BB31" s="842"/>
      <c r="BC31" s="842"/>
      <c r="BD31" s="842"/>
      <c r="BE31" s="842"/>
      <c r="BF31" s="842"/>
      <c r="BG31" s="842"/>
      <c r="BH31" s="842"/>
      <c r="BI31" s="842"/>
      <c r="BJ31" s="842"/>
      <c r="BK31" s="842"/>
      <c r="BL31" s="842"/>
      <c r="BM31" s="842"/>
      <c r="BN31" s="842"/>
      <c r="BO31" s="842"/>
      <c r="BP31" s="842"/>
      <c r="BQ31" s="842"/>
      <c r="BR31" s="842"/>
      <c r="BS31" s="842"/>
      <c r="BT31" s="842"/>
      <c r="BU31" s="842"/>
      <c r="BV31" s="842"/>
      <c r="BW31" s="842"/>
      <c r="BX31" s="842"/>
      <c r="BY31" s="842"/>
      <c r="BZ31" s="842"/>
      <c r="CA31" s="842"/>
      <c r="CB31" s="842"/>
      <c r="CC31" s="842"/>
      <c r="CD31" s="842"/>
      <c r="CE31" s="842"/>
      <c r="CF31" s="842"/>
      <c r="CG31" s="842"/>
      <c r="CH31" s="842"/>
      <c r="CI31" s="842"/>
      <c r="CJ31" s="842"/>
      <c r="CK31" s="842"/>
      <c r="CL31" s="842"/>
      <c r="CM31" s="842"/>
      <c r="CN31" s="842"/>
      <c r="CO31" s="842"/>
      <c r="CP31" s="842"/>
      <c r="CQ31" s="842"/>
      <c r="CR31" s="842"/>
      <c r="CS31" s="842"/>
      <c r="CT31" s="842"/>
      <c r="CU31" s="842"/>
      <c r="CV31" s="842"/>
      <c r="CW31" s="842"/>
      <c r="CX31" s="842"/>
      <c r="CY31" s="842"/>
      <c r="CZ31" s="842"/>
      <c r="DA31" s="842"/>
      <c r="DB31" s="842"/>
      <c r="DC31" s="842"/>
      <c r="DD31" s="842"/>
      <c r="DE31" s="842"/>
      <c r="DF31" s="842"/>
      <c r="DG31" s="842"/>
      <c r="DH31" s="842"/>
      <c r="DI31" s="842"/>
      <c r="DJ31" s="842"/>
      <c r="DK31" s="842"/>
      <c r="DL31" s="842"/>
      <c r="DM31" s="842"/>
      <c r="DN31" s="842"/>
      <c r="DO31" s="842"/>
      <c r="DP31" s="842"/>
      <c r="DQ31" s="842"/>
      <c r="DR31" s="842"/>
      <c r="DS31" s="842"/>
      <c r="DT31" s="842"/>
      <c r="DU31" s="842"/>
      <c r="DV31" s="842"/>
      <c r="DW31" s="842"/>
      <c r="DX31" s="842"/>
      <c r="DY31" s="842"/>
      <c r="DZ31" s="842"/>
      <c r="EA31" s="842"/>
      <c r="EB31" s="842"/>
      <c r="EC31" s="842"/>
      <c r="ED31" s="842"/>
      <c r="EE31" s="842"/>
      <c r="EF31" s="842"/>
      <c r="EG31" s="842"/>
      <c r="EH31" s="842"/>
      <c r="EI31" s="842"/>
      <c r="EJ31" s="842"/>
      <c r="EK31" s="842"/>
      <c r="EL31" s="842"/>
      <c r="EM31" s="842"/>
      <c r="EN31" s="842"/>
      <c r="EO31" s="842"/>
      <c r="EP31" s="842"/>
      <c r="EQ31" s="842"/>
      <c r="ER31" s="842"/>
      <c r="ES31" s="842"/>
      <c r="ET31" s="842"/>
      <c r="EU31" s="842"/>
      <c r="EV31" s="842"/>
      <c r="EW31" s="842"/>
      <c r="EX31" s="842"/>
      <c r="EY31" s="842"/>
      <c r="EZ31" s="842"/>
      <c r="FA31" s="842"/>
      <c r="FB31" s="842"/>
      <c r="FC31" s="842"/>
      <c r="FD31" s="842"/>
      <c r="FE31" s="842"/>
      <c r="FF31" s="842"/>
      <c r="FG31" s="842"/>
      <c r="FH31" s="842"/>
      <c r="FI31" s="842"/>
      <c r="FJ31" s="842"/>
      <c r="FK31" s="842"/>
      <c r="FL31" s="842"/>
      <c r="FM31" s="842"/>
      <c r="FN31" s="842"/>
      <c r="FO31" s="842"/>
      <c r="FP31" s="842"/>
      <c r="FQ31" s="842"/>
      <c r="FR31" s="842"/>
      <c r="FS31" s="842"/>
      <c r="FT31" s="842"/>
      <c r="FU31" s="842"/>
      <c r="FV31" s="842"/>
      <c r="FW31" s="842"/>
      <c r="FX31" s="842"/>
      <c r="FY31" s="842"/>
      <c r="FZ31" s="842"/>
      <c r="GA31" s="842"/>
      <c r="GB31" s="842"/>
      <c r="GC31" s="842"/>
      <c r="GD31" s="842"/>
      <c r="GE31" s="842"/>
      <c r="GF31" s="842"/>
      <c r="GG31" s="842"/>
      <c r="GH31" s="842"/>
      <c r="GI31" s="842"/>
      <c r="GJ31" s="842"/>
      <c r="GK31" s="842"/>
      <c r="GL31" s="842"/>
      <c r="GM31" s="842"/>
      <c r="GN31" s="842"/>
      <c r="GO31" s="842"/>
      <c r="GP31" s="842"/>
      <c r="GQ31" s="842"/>
      <c r="GR31" s="842"/>
      <c r="GS31" s="842"/>
      <c r="GT31" s="842"/>
      <c r="GU31" s="842"/>
      <c r="GV31" s="842"/>
      <c r="GW31" s="842"/>
      <c r="GX31" s="842"/>
      <c r="GY31" s="842"/>
      <c r="GZ31" s="842"/>
      <c r="HA31" s="842"/>
      <c r="HB31" s="842"/>
      <c r="HC31" s="842"/>
      <c r="HD31" s="842"/>
      <c r="HE31" s="842"/>
      <c r="HF31" s="842"/>
      <c r="HG31" s="842"/>
      <c r="HH31" s="842"/>
      <c r="HI31" s="842"/>
      <c r="HJ31" s="842"/>
      <c r="HK31" s="842"/>
      <c r="HL31" s="842"/>
      <c r="HM31" s="842"/>
      <c r="HN31" s="842"/>
      <c r="HO31" s="842"/>
      <c r="HP31" s="842"/>
      <c r="HQ31" s="842"/>
      <c r="HR31" s="842"/>
      <c r="HS31" s="842"/>
      <c r="HT31" s="842"/>
      <c r="HU31" s="842"/>
      <c r="HV31" s="842"/>
      <c r="HW31" s="842"/>
      <c r="HX31" s="842"/>
      <c r="HY31" s="842"/>
      <c r="HZ31" s="842"/>
      <c r="IA31" s="842"/>
      <c r="IB31" s="842"/>
    </row>
    <row r="32" spans="1:15" s="1163" customFormat="1" ht="12.75" customHeight="1">
      <c r="A32" s="1152">
        <v>2</v>
      </c>
      <c r="B32" s="1153" t="s">
        <v>288</v>
      </c>
      <c r="C32" s="710" t="s">
        <v>346</v>
      </c>
      <c r="D32" s="1154" t="s">
        <v>393</v>
      </c>
      <c r="E32" s="1154"/>
      <c r="F32" s="1155"/>
      <c r="G32" s="1156"/>
      <c r="H32" s="1156" t="s">
        <v>436</v>
      </c>
      <c r="I32" s="1156" t="s">
        <v>436</v>
      </c>
      <c r="J32" s="1157"/>
      <c r="K32" s="1158">
        <v>2</v>
      </c>
      <c r="L32" s="1159" t="s">
        <v>288</v>
      </c>
      <c r="M32" s="1160" t="s">
        <v>346</v>
      </c>
      <c r="N32" s="1161"/>
      <c r="O32" s="1162"/>
    </row>
    <row r="33" spans="1:15" s="1163" customFormat="1" ht="12.75" customHeight="1">
      <c r="A33" s="1164">
        <v>3</v>
      </c>
      <c r="B33" s="1153" t="s">
        <v>370</v>
      </c>
      <c r="C33" s="1165" t="s">
        <v>33</v>
      </c>
      <c r="D33" s="1154">
        <v>2070</v>
      </c>
      <c r="E33" s="1154">
        <v>2070</v>
      </c>
      <c r="F33" s="1155"/>
      <c r="G33" s="1156"/>
      <c r="H33" s="1156" t="s">
        <v>436</v>
      </c>
      <c r="I33" s="1156" t="s">
        <v>436</v>
      </c>
      <c r="J33" s="1157"/>
      <c r="K33" s="1164">
        <v>3</v>
      </c>
      <c r="L33" s="1153" t="s">
        <v>370</v>
      </c>
      <c r="M33" s="1165" t="s">
        <v>33</v>
      </c>
      <c r="N33" s="741">
        <v>0</v>
      </c>
      <c r="O33" s="741">
        <v>0</v>
      </c>
    </row>
    <row r="34" spans="1:15" s="79" customFormat="1" ht="12.75" customHeight="1">
      <c r="A34" s="442" t="s">
        <v>371</v>
      </c>
      <c r="B34" s="1202" t="s">
        <v>372</v>
      </c>
      <c r="C34" s="1150" t="s">
        <v>33</v>
      </c>
      <c r="D34" s="1144">
        <v>330</v>
      </c>
      <c r="E34" s="1144">
        <v>330</v>
      </c>
      <c r="F34" s="732"/>
      <c r="G34" s="733"/>
      <c r="H34" s="733"/>
      <c r="I34" s="733"/>
      <c r="J34" s="846"/>
      <c r="K34" s="442" t="s">
        <v>371</v>
      </c>
      <c r="L34" s="969" t="s">
        <v>372</v>
      </c>
      <c r="M34" s="1150" t="s">
        <v>33</v>
      </c>
      <c r="N34" s="734"/>
      <c r="O34" s="847"/>
    </row>
    <row r="35" spans="1:15" s="79" customFormat="1" ht="12.75" customHeight="1">
      <c r="A35" s="442" t="s">
        <v>373</v>
      </c>
      <c r="B35" s="1202" t="s">
        <v>385</v>
      </c>
      <c r="C35" s="1151" t="s">
        <v>33</v>
      </c>
      <c r="D35" s="1144">
        <v>1740</v>
      </c>
      <c r="E35" s="1144">
        <v>1740</v>
      </c>
      <c r="F35" s="732"/>
      <c r="G35" s="733"/>
      <c r="H35" s="733"/>
      <c r="I35" s="733"/>
      <c r="J35" s="846"/>
      <c r="K35" s="442" t="s">
        <v>373</v>
      </c>
      <c r="L35" s="969" t="s">
        <v>374</v>
      </c>
      <c r="M35" s="1151" t="s">
        <v>33</v>
      </c>
      <c r="N35" s="734"/>
      <c r="O35" s="847"/>
    </row>
    <row r="36" spans="1:15" s="1163" customFormat="1" ht="12.75" customHeight="1">
      <c r="A36" s="1152">
        <v>4</v>
      </c>
      <c r="B36" s="1153" t="s">
        <v>375</v>
      </c>
      <c r="C36" s="1165" t="s">
        <v>346</v>
      </c>
      <c r="D36" s="1166">
        <v>94.9</v>
      </c>
      <c r="E36" s="1166">
        <v>94.9</v>
      </c>
      <c r="F36" s="1155"/>
      <c r="G36" s="1156"/>
      <c r="H36" s="1156" t="s">
        <v>436</v>
      </c>
      <c r="I36" s="1156" t="s">
        <v>436</v>
      </c>
      <c r="J36" s="1157"/>
      <c r="K36" s="1152">
        <v>4</v>
      </c>
      <c r="L36" s="1153" t="s">
        <v>375</v>
      </c>
      <c r="M36" s="1165" t="s">
        <v>346</v>
      </c>
      <c r="N36" s="741">
        <v>0</v>
      </c>
      <c r="O36" s="741">
        <v>0</v>
      </c>
    </row>
    <row r="37" spans="1:15" s="79" customFormat="1" ht="12.75" customHeight="1">
      <c r="A37" s="442" t="s">
        <v>234</v>
      </c>
      <c r="B37" s="1201" t="s">
        <v>376</v>
      </c>
      <c r="C37" s="1150" t="s">
        <v>346</v>
      </c>
      <c r="D37" s="692">
        <v>56.5</v>
      </c>
      <c r="E37" s="692">
        <v>56.5</v>
      </c>
      <c r="F37" s="732"/>
      <c r="G37" s="1145"/>
      <c r="H37" s="733"/>
      <c r="I37" s="733"/>
      <c r="J37" s="846"/>
      <c r="K37" s="442" t="s">
        <v>234</v>
      </c>
      <c r="L37" s="1146" t="s">
        <v>376</v>
      </c>
      <c r="M37" s="1150" t="s">
        <v>346</v>
      </c>
      <c r="N37" s="734"/>
      <c r="O37" s="847"/>
    </row>
    <row r="38" spans="1:15" s="79" customFormat="1" ht="12.75" customHeight="1">
      <c r="A38" s="442" t="s">
        <v>377</v>
      </c>
      <c r="B38" s="1201" t="s">
        <v>378</v>
      </c>
      <c r="C38" s="1167" t="s">
        <v>346</v>
      </c>
      <c r="D38" s="692">
        <v>38.4</v>
      </c>
      <c r="E38" s="692">
        <v>38.4</v>
      </c>
      <c r="F38" s="732"/>
      <c r="G38" s="1145"/>
      <c r="H38" s="733"/>
      <c r="I38" s="733"/>
      <c r="J38" s="846"/>
      <c r="K38" s="442" t="s">
        <v>377</v>
      </c>
      <c r="L38" s="1146" t="s">
        <v>378</v>
      </c>
      <c r="M38" s="1167" t="s">
        <v>346</v>
      </c>
      <c r="N38" s="734"/>
      <c r="O38" s="847"/>
    </row>
    <row r="39" spans="1:236" s="380" customFormat="1" ht="12.75" customHeight="1">
      <c r="A39" s="857">
        <v>5</v>
      </c>
      <c r="B39" s="858" t="s">
        <v>289</v>
      </c>
      <c r="C39" s="710" t="s">
        <v>33</v>
      </c>
      <c r="D39" s="711">
        <v>2206</v>
      </c>
      <c r="E39" s="711">
        <v>2407</v>
      </c>
      <c r="F39" s="725" t="e">
        <v>#VALUE!</v>
      </c>
      <c r="G39" s="725" t="s">
        <v>436</v>
      </c>
      <c r="H39" s="726" t="s">
        <v>436</v>
      </c>
      <c r="I39" s="726" t="s">
        <v>436</v>
      </c>
      <c r="J39" s="839"/>
      <c r="K39" s="14">
        <v>5</v>
      </c>
      <c r="L39" s="716" t="s">
        <v>289</v>
      </c>
      <c r="M39" s="718" t="s">
        <v>237</v>
      </c>
      <c r="N39" s="741" t="e">
        <v>#VALUE!</v>
      </c>
      <c r="O39" s="845">
        <v>0</v>
      </c>
      <c r="P39" s="79"/>
      <c r="Q39" s="79"/>
      <c r="R39" s="79"/>
      <c r="S39" s="79"/>
      <c r="T39" s="79"/>
      <c r="U39" s="79"/>
      <c r="V39" s="79"/>
      <c r="W39" s="79"/>
      <c r="X39" s="79"/>
      <c r="Y39" s="79"/>
      <c r="Z39" s="79"/>
      <c r="AA39" s="79"/>
      <c r="AB39" s="79"/>
      <c r="AC39" s="79"/>
      <c r="AD39" s="79"/>
      <c r="AE39" s="79"/>
      <c r="AF39" s="79"/>
      <c r="AG39" s="79"/>
      <c r="AH39" s="79"/>
      <c r="AI39" s="79"/>
      <c r="AJ39" s="79"/>
      <c r="AK39" s="79"/>
      <c r="AL39" s="79"/>
      <c r="AM39" s="79"/>
      <c r="AN39" s="79"/>
      <c r="AO39" s="79"/>
      <c r="AP39" s="79"/>
      <c r="AQ39" s="79"/>
      <c r="AR39" s="79"/>
      <c r="AS39" s="79"/>
      <c r="AT39" s="79"/>
      <c r="AU39" s="79"/>
      <c r="AV39" s="79"/>
      <c r="AW39" s="79"/>
      <c r="AX39" s="79"/>
      <c r="AY39" s="79"/>
      <c r="AZ39" s="79"/>
      <c r="BA39" s="79"/>
      <c r="BB39" s="79"/>
      <c r="BC39" s="79"/>
      <c r="BD39" s="79"/>
      <c r="BE39" s="79"/>
      <c r="BF39" s="79"/>
      <c r="BG39" s="79"/>
      <c r="BH39" s="79"/>
      <c r="BI39" s="79"/>
      <c r="BJ39" s="79"/>
      <c r="BK39" s="79"/>
      <c r="BL39" s="79"/>
      <c r="BM39" s="79"/>
      <c r="BN39" s="79"/>
      <c r="BO39" s="79"/>
      <c r="BP39" s="79"/>
      <c r="BQ39" s="79"/>
      <c r="BR39" s="79"/>
      <c r="BS39" s="79"/>
      <c r="BT39" s="79"/>
      <c r="BU39" s="79"/>
      <c r="BV39" s="79"/>
      <c r="BW39" s="79"/>
      <c r="BX39" s="79"/>
      <c r="BY39" s="79"/>
      <c r="BZ39" s="79"/>
      <c r="CA39" s="79"/>
      <c r="CB39" s="79"/>
      <c r="CC39" s="79"/>
      <c r="CD39" s="79"/>
      <c r="CE39" s="79"/>
      <c r="CF39" s="79"/>
      <c r="CG39" s="79"/>
      <c r="CH39" s="79"/>
      <c r="CI39" s="79"/>
      <c r="CJ39" s="79"/>
      <c r="CK39" s="79"/>
      <c r="CL39" s="79"/>
      <c r="CM39" s="79"/>
      <c r="CN39" s="79"/>
      <c r="CO39" s="79"/>
      <c r="CP39" s="79"/>
      <c r="CQ39" s="79"/>
      <c r="CR39" s="79"/>
      <c r="CS39" s="79"/>
      <c r="CT39" s="79"/>
      <c r="CU39" s="79"/>
      <c r="CV39" s="79"/>
      <c r="CW39" s="79"/>
      <c r="CX39" s="79"/>
      <c r="CY39" s="79"/>
      <c r="CZ39" s="79"/>
      <c r="DA39" s="79"/>
      <c r="DB39" s="79"/>
      <c r="DC39" s="79"/>
      <c r="DD39" s="79"/>
      <c r="DE39" s="79"/>
      <c r="DF39" s="79"/>
      <c r="DG39" s="79"/>
      <c r="DH39" s="79"/>
      <c r="DI39" s="79"/>
      <c r="DJ39" s="79"/>
      <c r="DK39" s="79"/>
      <c r="DL39" s="79"/>
      <c r="DM39" s="79"/>
      <c r="DN39" s="79"/>
      <c r="DO39" s="79"/>
      <c r="DP39" s="79"/>
      <c r="DQ39" s="79"/>
      <c r="DR39" s="79"/>
      <c r="DS39" s="79"/>
      <c r="DT39" s="79"/>
      <c r="DU39" s="79"/>
      <c r="DV39" s="79"/>
      <c r="DW39" s="79"/>
      <c r="DX39" s="79"/>
      <c r="DY39" s="79"/>
      <c r="DZ39" s="79"/>
      <c r="EA39" s="79"/>
      <c r="EB39" s="79"/>
      <c r="EC39" s="79"/>
      <c r="ED39" s="79"/>
      <c r="EE39" s="79"/>
      <c r="EF39" s="79"/>
      <c r="EG39" s="79"/>
      <c r="EH39" s="79"/>
      <c r="EI39" s="79"/>
      <c r="EJ39" s="79"/>
      <c r="EK39" s="79"/>
      <c r="EL39" s="79"/>
      <c r="EM39" s="79"/>
      <c r="EN39" s="79"/>
      <c r="EO39" s="79"/>
      <c r="EP39" s="79"/>
      <c r="EQ39" s="79"/>
      <c r="ER39" s="79"/>
      <c r="ES39" s="79"/>
      <c r="ET39" s="79"/>
      <c r="EU39" s="79"/>
      <c r="EV39" s="79"/>
      <c r="EW39" s="79"/>
      <c r="EX39" s="79"/>
      <c r="EY39" s="79"/>
      <c r="EZ39" s="79"/>
      <c r="FA39" s="79"/>
      <c r="FB39" s="79"/>
      <c r="FC39" s="79"/>
      <c r="FD39" s="79"/>
      <c r="FE39" s="79"/>
      <c r="FF39" s="79"/>
      <c r="FG39" s="79"/>
      <c r="FH39" s="79"/>
      <c r="FI39" s="79"/>
      <c r="FJ39" s="79"/>
      <c r="FK39" s="79"/>
      <c r="FL39" s="79"/>
      <c r="FM39" s="79"/>
      <c r="FN39" s="79"/>
      <c r="FO39" s="79"/>
      <c r="FP39" s="79"/>
      <c r="FQ39" s="79"/>
      <c r="FR39" s="79"/>
      <c r="FS39" s="79"/>
      <c r="FT39" s="79"/>
      <c r="FU39" s="79"/>
      <c r="FV39" s="79"/>
      <c r="FW39" s="79"/>
      <c r="FX39" s="79"/>
      <c r="FY39" s="79"/>
      <c r="FZ39" s="79"/>
      <c r="GA39" s="79"/>
      <c r="GB39" s="79"/>
      <c r="GC39" s="79"/>
      <c r="GD39" s="79"/>
      <c r="GE39" s="79"/>
      <c r="GF39" s="79"/>
      <c r="GG39" s="79"/>
      <c r="GH39" s="79"/>
      <c r="GI39" s="79"/>
      <c r="GJ39" s="79"/>
      <c r="GK39" s="79"/>
      <c r="GL39" s="79"/>
      <c r="GM39" s="79"/>
      <c r="GN39" s="79"/>
      <c r="GO39" s="79"/>
      <c r="GP39" s="79"/>
      <c r="GQ39" s="79"/>
      <c r="GR39" s="79"/>
      <c r="GS39" s="79"/>
      <c r="GT39" s="79"/>
      <c r="GU39" s="79"/>
      <c r="GV39" s="79"/>
      <c r="GW39" s="79"/>
      <c r="GX39" s="79"/>
      <c r="GY39" s="79"/>
      <c r="GZ39" s="79"/>
      <c r="HA39" s="79"/>
      <c r="HB39" s="79"/>
      <c r="HC39" s="79"/>
      <c r="HD39" s="79"/>
      <c r="HE39" s="79"/>
      <c r="HF39" s="79"/>
      <c r="HG39" s="79"/>
      <c r="HH39" s="79"/>
      <c r="HI39" s="79"/>
      <c r="HJ39" s="79"/>
      <c r="HK39" s="79"/>
      <c r="HL39" s="79"/>
      <c r="HM39" s="79"/>
      <c r="HN39" s="79"/>
      <c r="HO39" s="79"/>
      <c r="HP39" s="79"/>
      <c r="HQ39" s="79"/>
      <c r="HR39" s="79"/>
      <c r="HS39" s="79"/>
      <c r="HT39" s="79"/>
      <c r="HU39" s="79"/>
      <c r="HV39" s="79"/>
      <c r="HW39" s="79"/>
      <c r="HX39" s="79"/>
      <c r="HY39" s="79"/>
      <c r="HZ39" s="79"/>
      <c r="IA39" s="79"/>
      <c r="IB39" s="79"/>
    </row>
    <row r="40" spans="1:15" s="79" customFormat="1" ht="12.75" customHeight="1">
      <c r="A40" s="859" t="s">
        <v>268</v>
      </c>
      <c r="B40" s="860" t="s">
        <v>242</v>
      </c>
      <c r="C40" s="731" t="s">
        <v>33</v>
      </c>
      <c r="D40" s="693">
        <v>2206</v>
      </c>
      <c r="E40" s="693">
        <v>2407</v>
      </c>
      <c r="F40" s="732"/>
      <c r="G40" s="733"/>
      <c r="H40" s="733" t="s">
        <v>436</v>
      </c>
      <c r="I40" s="733" t="s">
        <v>436</v>
      </c>
      <c r="J40" s="846"/>
      <c r="K40" s="14" t="s">
        <v>268</v>
      </c>
      <c r="L40" s="861" t="s">
        <v>242</v>
      </c>
      <c r="M40" s="718" t="s">
        <v>237</v>
      </c>
      <c r="N40" s="734"/>
      <c r="O40" s="847"/>
    </row>
    <row r="41" spans="1:15" s="79" customFormat="1" ht="12.75" customHeight="1">
      <c r="A41" s="859" t="s">
        <v>338</v>
      </c>
      <c r="B41" s="860" t="s">
        <v>243</v>
      </c>
      <c r="C41" s="731" t="s">
        <v>33</v>
      </c>
      <c r="D41" s="693" t="s">
        <v>393</v>
      </c>
      <c r="E41" s="693">
        <v>0</v>
      </c>
      <c r="F41" s="732"/>
      <c r="G41" s="733"/>
      <c r="H41" s="733" t="s">
        <v>436</v>
      </c>
      <c r="I41" s="733" t="s">
        <v>436</v>
      </c>
      <c r="J41" s="846"/>
      <c r="K41" s="14" t="s">
        <v>338</v>
      </c>
      <c r="L41" s="861" t="s">
        <v>243</v>
      </c>
      <c r="M41" s="718" t="s">
        <v>237</v>
      </c>
      <c r="N41" s="734"/>
      <c r="O41" s="847"/>
    </row>
    <row r="42" spans="1:15" s="79" customFormat="1" ht="12.75" customHeight="1">
      <c r="A42" s="862" t="s">
        <v>15</v>
      </c>
      <c r="B42" s="863" t="s">
        <v>285</v>
      </c>
      <c r="C42" s="731" t="s">
        <v>33</v>
      </c>
      <c r="D42" s="693" t="s">
        <v>393</v>
      </c>
      <c r="E42" s="693">
        <v>0</v>
      </c>
      <c r="F42" s="732"/>
      <c r="G42" s="733"/>
      <c r="H42" s="733" t="s">
        <v>436</v>
      </c>
      <c r="I42" s="733" t="s">
        <v>436</v>
      </c>
      <c r="J42" s="864"/>
      <c r="K42" s="14" t="s">
        <v>15</v>
      </c>
      <c r="L42" s="1" t="s">
        <v>285</v>
      </c>
      <c r="M42" s="718" t="s">
        <v>237</v>
      </c>
      <c r="N42" s="737" t="s">
        <v>436</v>
      </c>
      <c r="O42" s="848" t="s">
        <v>436</v>
      </c>
    </row>
    <row r="43" spans="1:236" s="380" customFormat="1" ht="12.75" customHeight="1">
      <c r="A43" s="865">
        <v>6</v>
      </c>
      <c r="B43" s="866" t="s">
        <v>291</v>
      </c>
      <c r="C43" s="710" t="s">
        <v>33</v>
      </c>
      <c r="D43" s="711">
        <v>380.8</v>
      </c>
      <c r="E43" s="711">
        <v>438</v>
      </c>
      <c r="F43" s="725" t="e">
        <v>#VALUE!</v>
      </c>
      <c r="G43" s="725" t="s">
        <v>436</v>
      </c>
      <c r="H43" s="726" t="s">
        <v>436</v>
      </c>
      <c r="I43" s="726" t="s">
        <v>436</v>
      </c>
      <c r="J43" s="839"/>
      <c r="K43" s="14">
        <v>6</v>
      </c>
      <c r="L43" s="716" t="s">
        <v>291</v>
      </c>
      <c r="M43" s="718" t="s">
        <v>237</v>
      </c>
      <c r="N43" s="729" t="e">
        <v>#VALUE!</v>
      </c>
      <c r="O43" s="845">
        <v>0</v>
      </c>
      <c r="P43" s="79"/>
      <c r="Q43" s="79"/>
      <c r="R43" s="79"/>
      <c r="S43" s="79"/>
      <c r="T43" s="79"/>
      <c r="U43" s="79"/>
      <c r="V43" s="79"/>
      <c r="W43" s="79"/>
      <c r="X43" s="79"/>
      <c r="Y43" s="79"/>
      <c r="Z43" s="79"/>
      <c r="AA43" s="79"/>
      <c r="AB43" s="79"/>
      <c r="AC43" s="79"/>
      <c r="AD43" s="79"/>
      <c r="AE43" s="79"/>
      <c r="AF43" s="79"/>
      <c r="AG43" s="79"/>
      <c r="AH43" s="79"/>
      <c r="AI43" s="79"/>
      <c r="AJ43" s="79"/>
      <c r="AK43" s="79"/>
      <c r="AL43" s="79"/>
      <c r="AM43" s="79"/>
      <c r="AN43" s="79"/>
      <c r="AO43" s="79"/>
      <c r="AP43" s="79"/>
      <c r="AQ43" s="79"/>
      <c r="AR43" s="79"/>
      <c r="AS43" s="79"/>
      <c r="AT43" s="79"/>
      <c r="AU43" s="79"/>
      <c r="AV43" s="79"/>
      <c r="AW43" s="79"/>
      <c r="AX43" s="79"/>
      <c r="AY43" s="79"/>
      <c r="AZ43" s="79"/>
      <c r="BA43" s="79"/>
      <c r="BB43" s="79"/>
      <c r="BC43" s="79"/>
      <c r="BD43" s="79"/>
      <c r="BE43" s="79"/>
      <c r="BF43" s="79"/>
      <c r="BG43" s="79"/>
      <c r="BH43" s="79"/>
      <c r="BI43" s="79"/>
      <c r="BJ43" s="79"/>
      <c r="BK43" s="79"/>
      <c r="BL43" s="79"/>
      <c r="BM43" s="79"/>
      <c r="BN43" s="79"/>
      <c r="BO43" s="79"/>
      <c r="BP43" s="79"/>
      <c r="BQ43" s="79"/>
      <c r="BR43" s="79"/>
      <c r="BS43" s="79"/>
      <c r="BT43" s="79"/>
      <c r="BU43" s="79"/>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c r="DH43" s="79"/>
      <c r="DI43" s="79"/>
      <c r="DJ43" s="79"/>
      <c r="DK43" s="79"/>
      <c r="DL43" s="79"/>
      <c r="DM43" s="79"/>
      <c r="DN43" s="79"/>
      <c r="DO43" s="79"/>
      <c r="DP43" s="79"/>
      <c r="DQ43" s="79"/>
      <c r="DR43" s="79"/>
      <c r="DS43" s="79"/>
      <c r="DT43" s="79"/>
      <c r="DU43" s="79"/>
      <c r="DV43" s="79"/>
      <c r="DW43" s="79"/>
      <c r="DX43" s="79"/>
      <c r="DY43" s="79"/>
      <c r="DZ43" s="79"/>
      <c r="EA43" s="79"/>
      <c r="EB43" s="79"/>
      <c r="EC43" s="79"/>
      <c r="ED43" s="79"/>
      <c r="EE43" s="79"/>
      <c r="EF43" s="79"/>
      <c r="EG43" s="79"/>
      <c r="EH43" s="79"/>
      <c r="EI43" s="79"/>
      <c r="EJ43" s="79"/>
      <c r="EK43" s="79"/>
      <c r="EL43" s="79"/>
      <c r="EM43" s="79"/>
      <c r="EN43" s="79"/>
      <c r="EO43" s="79"/>
      <c r="EP43" s="79"/>
      <c r="EQ43" s="79"/>
      <c r="ER43" s="79"/>
      <c r="ES43" s="79"/>
      <c r="ET43" s="79"/>
      <c r="EU43" s="79"/>
      <c r="EV43" s="79"/>
      <c r="EW43" s="79"/>
      <c r="EX43" s="79"/>
      <c r="EY43" s="79"/>
      <c r="EZ43" s="79"/>
      <c r="FA43" s="79"/>
      <c r="FB43" s="79"/>
      <c r="FC43" s="79"/>
      <c r="FD43" s="79"/>
      <c r="FE43" s="79"/>
      <c r="FF43" s="79"/>
      <c r="FG43" s="79"/>
      <c r="FH43" s="79"/>
      <c r="FI43" s="79"/>
      <c r="FJ43" s="79"/>
      <c r="FK43" s="79"/>
      <c r="FL43" s="79"/>
      <c r="FM43" s="79"/>
      <c r="FN43" s="79"/>
      <c r="FO43" s="79"/>
      <c r="FP43" s="79"/>
      <c r="FQ43" s="79"/>
      <c r="FR43" s="79"/>
      <c r="FS43" s="79"/>
      <c r="FT43" s="79"/>
      <c r="FU43" s="79"/>
      <c r="FV43" s="79"/>
      <c r="FW43" s="79"/>
      <c r="FX43" s="79"/>
      <c r="FY43" s="79"/>
      <c r="FZ43" s="79"/>
      <c r="GA43" s="79"/>
      <c r="GB43" s="79"/>
      <c r="GC43" s="79"/>
      <c r="GD43" s="79"/>
      <c r="GE43" s="79"/>
      <c r="GF43" s="79"/>
      <c r="GG43" s="79"/>
      <c r="GH43" s="79"/>
      <c r="GI43" s="79"/>
      <c r="GJ43" s="79"/>
      <c r="GK43" s="79"/>
      <c r="GL43" s="79"/>
      <c r="GM43" s="79"/>
      <c r="GN43" s="79"/>
      <c r="GO43" s="79"/>
      <c r="GP43" s="79"/>
      <c r="GQ43" s="79"/>
      <c r="GR43" s="79"/>
      <c r="GS43" s="79"/>
      <c r="GT43" s="79"/>
      <c r="GU43" s="79"/>
      <c r="GV43" s="79"/>
      <c r="GW43" s="79"/>
      <c r="GX43" s="79"/>
      <c r="GY43" s="79"/>
      <c r="GZ43" s="79"/>
      <c r="HA43" s="79"/>
      <c r="HB43" s="79"/>
      <c r="HC43" s="79"/>
      <c r="HD43" s="79"/>
      <c r="HE43" s="79"/>
      <c r="HF43" s="79"/>
      <c r="HG43" s="79"/>
      <c r="HH43" s="79"/>
      <c r="HI43" s="79"/>
      <c r="HJ43" s="79"/>
      <c r="HK43" s="79"/>
      <c r="HL43" s="79"/>
      <c r="HM43" s="79"/>
      <c r="HN43" s="79"/>
      <c r="HO43" s="79"/>
      <c r="HP43" s="79"/>
      <c r="HQ43" s="79"/>
      <c r="HR43" s="79"/>
      <c r="HS43" s="79"/>
      <c r="HT43" s="79"/>
      <c r="HU43" s="79"/>
      <c r="HV43" s="79"/>
      <c r="HW43" s="79"/>
      <c r="HX43" s="79"/>
      <c r="HY43" s="79"/>
      <c r="HZ43" s="79"/>
      <c r="IA43" s="79"/>
      <c r="IB43" s="79"/>
    </row>
    <row r="44" spans="1:236" s="380" customFormat="1" ht="12.75" customHeight="1">
      <c r="A44" s="865" t="s">
        <v>161</v>
      </c>
      <c r="B44" s="721" t="s">
        <v>290</v>
      </c>
      <c r="C44" s="710" t="s">
        <v>33</v>
      </c>
      <c r="D44" s="711" t="s">
        <v>393</v>
      </c>
      <c r="E44" s="711">
        <v>0</v>
      </c>
      <c r="F44" s="725" t="e">
        <v>#VALUE!</v>
      </c>
      <c r="G44" s="725" t="s">
        <v>436</v>
      </c>
      <c r="H44" s="726" t="s">
        <v>436</v>
      </c>
      <c r="I44" s="726" t="s">
        <v>436</v>
      </c>
      <c r="J44" s="839"/>
      <c r="K44" s="14" t="s">
        <v>161</v>
      </c>
      <c r="L44" s="722" t="s">
        <v>290</v>
      </c>
      <c r="M44" s="718" t="s">
        <v>237</v>
      </c>
      <c r="N44" s="741" t="e">
        <v>#VALUE!</v>
      </c>
      <c r="O44" s="849">
        <v>0</v>
      </c>
      <c r="P44" s="79"/>
      <c r="Q44" s="79"/>
      <c r="R44" s="79"/>
      <c r="S44" s="79"/>
      <c r="T44" s="79"/>
      <c r="U44" s="79"/>
      <c r="V44" s="79"/>
      <c r="W44" s="79"/>
      <c r="X44" s="79"/>
      <c r="Y44" s="79"/>
      <c r="Z44" s="79"/>
      <c r="AA44" s="79"/>
      <c r="AB44" s="79"/>
      <c r="AC44" s="79"/>
      <c r="AD44" s="79"/>
      <c r="AE44" s="79"/>
      <c r="AF44" s="79"/>
      <c r="AG44" s="79"/>
      <c r="AH44" s="79"/>
      <c r="AI44" s="79"/>
      <c r="AJ44" s="79"/>
      <c r="AK44" s="79"/>
      <c r="AL44" s="79"/>
      <c r="AM44" s="79"/>
      <c r="AN44" s="79"/>
      <c r="AO44" s="79"/>
      <c r="AP44" s="79"/>
      <c r="AQ44" s="79"/>
      <c r="AR44" s="79"/>
      <c r="AS44" s="79"/>
      <c r="AT44" s="79"/>
      <c r="AU44" s="79"/>
      <c r="AV44" s="79"/>
      <c r="AW44" s="79"/>
      <c r="AX44" s="79"/>
      <c r="AY44" s="79"/>
      <c r="AZ44" s="79"/>
      <c r="BA44" s="79"/>
      <c r="BB44" s="79"/>
      <c r="BC44" s="79"/>
      <c r="BD44" s="79"/>
      <c r="BE44" s="79"/>
      <c r="BF44" s="79"/>
      <c r="BG44" s="79"/>
      <c r="BH44" s="79"/>
      <c r="BI44" s="79"/>
      <c r="BJ44" s="79"/>
      <c r="BK44" s="79"/>
      <c r="BL44" s="79"/>
      <c r="BM44" s="79"/>
      <c r="BN44" s="79"/>
      <c r="BO44" s="79"/>
      <c r="BP44" s="79"/>
      <c r="BQ44" s="79"/>
      <c r="BR44" s="79"/>
      <c r="BS44" s="79"/>
      <c r="BT44" s="79"/>
      <c r="BU44" s="79"/>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c r="CU44" s="79"/>
      <c r="CV44" s="79"/>
      <c r="CW44" s="79"/>
      <c r="CX44" s="79"/>
      <c r="CY44" s="79"/>
      <c r="CZ44" s="79"/>
      <c r="DA44" s="79"/>
      <c r="DB44" s="79"/>
      <c r="DC44" s="79"/>
      <c r="DD44" s="79"/>
      <c r="DE44" s="79"/>
      <c r="DF44" s="79"/>
      <c r="DG44" s="79"/>
      <c r="DH44" s="79"/>
      <c r="DI44" s="79"/>
      <c r="DJ44" s="79"/>
      <c r="DK44" s="79"/>
      <c r="DL44" s="79"/>
      <c r="DM44" s="79"/>
      <c r="DN44" s="79"/>
      <c r="DO44" s="79"/>
      <c r="DP44" s="79"/>
      <c r="DQ44" s="79"/>
      <c r="DR44" s="79"/>
      <c r="DS44" s="79"/>
      <c r="DT44" s="79"/>
      <c r="DU44" s="79"/>
      <c r="DV44" s="79"/>
      <c r="DW44" s="79"/>
      <c r="DX44" s="79"/>
      <c r="DY44" s="79"/>
      <c r="DZ44" s="79"/>
      <c r="EA44" s="79"/>
      <c r="EB44" s="79"/>
      <c r="EC44" s="79"/>
      <c r="ED44" s="79"/>
      <c r="EE44" s="79"/>
      <c r="EF44" s="79"/>
      <c r="EG44" s="79"/>
      <c r="EH44" s="79"/>
      <c r="EI44" s="79"/>
      <c r="EJ44" s="79"/>
      <c r="EK44" s="79"/>
      <c r="EL44" s="79"/>
      <c r="EM44" s="79"/>
      <c r="EN44" s="79"/>
      <c r="EO44" s="79"/>
      <c r="EP44" s="79"/>
      <c r="EQ44" s="79"/>
      <c r="ER44" s="79"/>
      <c r="ES44" s="79"/>
      <c r="ET44" s="79"/>
      <c r="EU44" s="79"/>
      <c r="EV44" s="79"/>
      <c r="EW44" s="79"/>
      <c r="EX44" s="79"/>
      <c r="EY44" s="79"/>
      <c r="EZ44" s="79"/>
      <c r="FA44" s="79"/>
      <c r="FB44" s="79"/>
      <c r="FC44" s="79"/>
      <c r="FD44" s="79"/>
      <c r="FE44" s="79"/>
      <c r="FF44" s="79"/>
      <c r="FG44" s="79"/>
      <c r="FH44" s="79"/>
      <c r="FI44" s="79"/>
      <c r="FJ44" s="79"/>
      <c r="FK44" s="79"/>
      <c r="FL44" s="79"/>
      <c r="FM44" s="79"/>
      <c r="FN44" s="79"/>
      <c r="FO44" s="79"/>
      <c r="FP44" s="79"/>
      <c r="FQ44" s="79"/>
      <c r="FR44" s="79"/>
      <c r="FS44" s="79"/>
      <c r="FT44" s="79"/>
      <c r="FU44" s="79"/>
      <c r="FV44" s="79"/>
      <c r="FW44" s="79"/>
      <c r="FX44" s="79"/>
      <c r="FY44" s="79"/>
      <c r="FZ44" s="79"/>
      <c r="GA44" s="79"/>
      <c r="GB44" s="79"/>
      <c r="GC44" s="79"/>
      <c r="GD44" s="79"/>
      <c r="GE44" s="79"/>
      <c r="GF44" s="79"/>
      <c r="GG44" s="79"/>
      <c r="GH44" s="79"/>
      <c r="GI44" s="79"/>
      <c r="GJ44" s="79"/>
      <c r="GK44" s="79"/>
      <c r="GL44" s="79"/>
      <c r="GM44" s="79"/>
      <c r="GN44" s="79"/>
      <c r="GO44" s="79"/>
      <c r="GP44" s="79"/>
      <c r="GQ44" s="79"/>
      <c r="GR44" s="79"/>
      <c r="GS44" s="79"/>
      <c r="GT44" s="79"/>
      <c r="GU44" s="79"/>
      <c r="GV44" s="79"/>
      <c r="GW44" s="79"/>
      <c r="GX44" s="79"/>
      <c r="GY44" s="79"/>
      <c r="GZ44" s="79"/>
      <c r="HA44" s="79"/>
      <c r="HB44" s="79"/>
      <c r="HC44" s="79"/>
      <c r="HD44" s="79"/>
      <c r="HE44" s="79"/>
      <c r="HF44" s="79"/>
      <c r="HG44" s="79"/>
      <c r="HH44" s="79"/>
      <c r="HI44" s="79"/>
      <c r="HJ44" s="79"/>
      <c r="HK44" s="79"/>
      <c r="HL44" s="79"/>
      <c r="HM44" s="79"/>
      <c r="HN44" s="79"/>
      <c r="HO44" s="79"/>
      <c r="HP44" s="79"/>
      <c r="HQ44" s="79"/>
      <c r="HR44" s="79"/>
      <c r="HS44" s="79"/>
      <c r="HT44" s="79"/>
      <c r="HU44" s="79"/>
      <c r="HV44" s="79"/>
      <c r="HW44" s="79"/>
      <c r="HX44" s="79"/>
      <c r="HY44" s="79"/>
      <c r="HZ44" s="79"/>
      <c r="IA44" s="79"/>
      <c r="IB44" s="79"/>
    </row>
    <row r="45" spans="1:15" s="79" customFormat="1" ht="12.75" customHeight="1">
      <c r="A45" s="867" t="s">
        <v>269</v>
      </c>
      <c r="B45" s="365" t="s">
        <v>242</v>
      </c>
      <c r="C45" s="731" t="s">
        <v>33</v>
      </c>
      <c r="D45" s="693" t="s">
        <v>393</v>
      </c>
      <c r="E45" s="693">
        <v>0</v>
      </c>
      <c r="F45" s="732"/>
      <c r="G45" s="733"/>
      <c r="H45" s="733" t="s">
        <v>436</v>
      </c>
      <c r="I45" s="733" t="s">
        <v>436</v>
      </c>
      <c r="J45" s="864"/>
      <c r="K45" s="14" t="s">
        <v>269</v>
      </c>
      <c r="L45" s="1" t="s">
        <v>242</v>
      </c>
      <c r="M45" s="718" t="s">
        <v>237</v>
      </c>
      <c r="N45" s="734"/>
      <c r="O45" s="847"/>
    </row>
    <row r="46" spans="1:15" s="79" customFormat="1" ht="12.75" customHeight="1">
      <c r="A46" s="867" t="s">
        <v>340</v>
      </c>
      <c r="B46" s="365" t="s">
        <v>243</v>
      </c>
      <c r="C46" s="731" t="s">
        <v>33</v>
      </c>
      <c r="D46" s="693" t="s">
        <v>393</v>
      </c>
      <c r="E46" s="693">
        <v>0</v>
      </c>
      <c r="F46" s="732"/>
      <c r="G46" s="733"/>
      <c r="H46" s="733" t="s">
        <v>436</v>
      </c>
      <c r="I46" s="733" t="s">
        <v>436</v>
      </c>
      <c r="J46" s="864"/>
      <c r="K46" s="14" t="s">
        <v>340</v>
      </c>
      <c r="L46" s="1" t="s">
        <v>243</v>
      </c>
      <c r="M46" s="718" t="s">
        <v>237</v>
      </c>
      <c r="N46" s="734" t="s">
        <v>238</v>
      </c>
      <c r="O46" s="847"/>
    </row>
    <row r="47" spans="1:15" s="79" customFormat="1" ht="12.75" customHeight="1">
      <c r="A47" s="867" t="s">
        <v>16</v>
      </c>
      <c r="B47" s="742" t="s">
        <v>285</v>
      </c>
      <c r="C47" s="731" t="s">
        <v>33</v>
      </c>
      <c r="D47" s="693" t="s">
        <v>393</v>
      </c>
      <c r="E47" s="693">
        <v>0</v>
      </c>
      <c r="F47" s="732"/>
      <c r="G47" s="733"/>
      <c r="H47" s="733" t="s">
        <v>436</v>
      </c>
      <c r="I47" s="733" t="s">
        <v>436</v>
      </c>
      <c r="J47" s="864"/>
      <c r="K47" s="14" t="s">
        <v>16</v>
      </c>
      <c r="L47" s="743" t="s">
        <v>285</v>
      </c>
      <c r="M47" s="718" t="s">
        <v>237</v>
      </c>
      <c r="N47" s="734" t="s">
        <v>436</v>
      </c>
      <c r="O47" s="847" t="s">
        <v>436</v>
      </c>
    </row>
    <row r="48" spans="1:236" s="380" customFormat="1" ht="12.75" customHeight="1">
      <c r="A48" s="865" t="s">
        <v>162</v>
      </c>
      <c r="B48" s="721" t="s">
        <v>293</v>
      </c>
      <c r="C48" s="710" t="s">
        <v>33</v>
      </c>
      <c r="D48" s="711">
        <v>16.5</v>
      </c>
      <c r="E48" s="711">
        <v>0</v>
      </c>
      <c r="F48" s="725" t="e">
        <v>#VALUE!</v>
      </c>
      <c r="G48" s="725" t="s">
        <v>436</v>
      </c>
      <c r="H48" s="726" t="s">
        <v>436</v>
      </c>
      <c r="I48" s="726" t="s">
        <v>436</v>
      </c>
      <c r="J48" s="839"/>
      <c r="K48" s="14" t="s">
        <v>162</v>
      </c>
      <c r="L48" s="722" t="s">
        <v>293</v>
      </c>
      <c r="M48" s="718" t="s">
        <v>237</v>
      </c>
      <c r="N48" s="741" t="e">
        <v>#VALUE!</v>
      </c>
      <c r="O48" s="849">
        <v>0</v>
      </c>
      <c r="P48" s="79"/>
      <c r="Q48" s="79"/>
      <c r="R48" s="79"/>
      <c r="S48" s="79"/>
      <c r="T48" s="79"/>
      <c r="U48" s="79"/>
      <c r="V48" s="79"/>
      <c r="W48" s="79"/>
      <c r="X48" s="79"/>
      <c r="Y48" s="79"/>
      <c r="Z48" s="79"/>
      <c r="AA48" s="79"/>
      <c r="AB48" s="79"/>
      <c r="AC48" s="79"/>
      <c r="AD48" s="79"/>
      <c r="AE48" s="79"/>
      <c r="AF48" s="79"/>
      <c r="AG48" s="79"/>
      <c r="AH48" s="79"/>
      <c r="AI48" s="79"/>
      <c r="AJ48" s="79"/>
      <c r="AK48" s="79"/>
      <c r="AL48" s="79"/>
      <c r="AM48" s="79"/>
      <c r="AN48" s="79"/>
      <c r="AO48" s="79"/>
      <c r="AP48" s="79"/>
      <c r="AQ48" s="79"/>
      <c r="AR48" s="79"/>
      <c r="AS48" s="79"/>
      <c r="AT48" s="79"/>
      <c r="AU48" s="79"/>
      <c r="AV48" s="79"/>
      <c r="AW48" s="79"/>
      <c r="AX48" s="79"/>
      <c r="AY48" s="79"/>
      <c r="AZ48" s="79"/>
      <c r="BA48" s="79"/>
      <c r="BB48" s="79"/>
      <c r="BC48" s="79"/>
      <c r="BD48" s="79"/>
      <c r="BE48" s="79"/>
      <c r="BF48" s="79"/>
      <c r="BG48" s="79"/>
      <c r="BH48" s="79"/>
      <c r="BI48" s="79"/>
      <c r="BJ48" s="79"/>
      <c r="BK48" s="79"/>
      <c r="BL48" s="79"/>
      <c r="BM48" s="79"/>
      <c r="BN48" s="79"/>
      <c r="BO48" s="79"/>
      <c r="BP48" s="79"/>
      <c r="BQ48" s="79"/>
      <c r="BR48" s="79"/>
      <c r="BS48" s="79"/>
      <c r="BT48" s="79"/>
      <c r="BU48" s="79"/>
      <c r="BV48" s="79"/>
      <c r="BW48" s="79"/>
      <c r="BX48" s="79"/>
      <c r="BY48" s="79"/>
      <c r="BZ48" s="79"/>
      <c r="CA48" s="79"/>
      <c r="CB48" s="79"/>
      <c r="CC48" s="79"/>
      <c r="CD48" s="79"/>
      <c r="CE48" s="79"/>
      <c r="CF48" s="79"/>
      <c r="CG48" s="79"/>
      <c r="CH48" s="79"/>
      <c r="CI48" s="79"/>
      <c r="CJ48" s="79"/>
      <c r="CK48" s="79"/>
      <c r="CL48" s="79"/>
      <c r="CM48" s="79"/>
      <c r="CN48" s="79"/>
      <c r="CO48" s="79"/>
      <c r="CP48" s="79"/>
      <c r="CQ48" s="79"/>
      <c r="CR48" s="79"/>
      <c r="CS48" s="79"/>
      <c r="CT48" s="79"/>
      <c r="CU48" s="79"/>
      <c r="CV48" s="79"/>
      <c r="CW48" s="79"/>
      <c r="CX48" s="79"/>
      <c r="CY48" s="79"/>
      <c r="CZ48" s="79"/>
      <c r="DA48" s="79"/>
      <c r="DB48" s="79"/>
      <c r="DC48" s="79"/>
      <c r="DD48" s="79"/>
      <c r="DE48" s="79"/>
      <c r="DF48" s="79"/>
      <c r="DG48" s="79"/>
      <c r="DH48" s="79"/>
      <c r="DI48" s="79"/>
      <c r="DJ48" s="79"/>
      <c r="DK48" s="79"/>
      <c r="DL48" s="79"/>
      <c r="DM48" s="79"/>
      <c r="DN48" s="79"/>
      <c r="DO48" s="79"/>
      <c r="DP48" s="79"/>
      <c r="DQ48" s="79"/>
      <c r="DR48" s="79"/>
      <c r="DS48" s="79"/>
      <c r="DT48" s="79"/>
      <c r="DU48" s="79"/>
      <c r="DV48" s="79"/>
      <c r="DW48" s="79"/>
      <c r="DX48" s="79"/>
      <c r="DY48" s="79"/>
      <c r="DZ48" s="79"/>
      <c r="EA48" s="79"/>
      <c r="EB48" s="79"/>
      <c r="EC48" s="79"/>
      <c r="ED48" s="79"/>
      <c r="EE48" s="79"/>
      <c r="EF48" s="79"/>
      <c r="EG48" s="79"/>
      <c r="EH48" s="79"/>
      <c r="EI48" s="79"/>
      <c r="EJ48" s="79"/>
      <c r="EK48" s="79"/>
      <c r="EL48" s="79"/>
      <c r="EM48" s="79"/>
      <c r="EN48" s="79"/>
      <c r="EO48" s="79"/>
      <c r="EP48" s="79"/>
      <c r="EQ48" s="79"/>
      <c r="ER48" s="79"/>
      <c r="ES48" s="79"/>
      <c r="ET48" s="79"/>
      <c r="EU48" s="79"/>
      <c r="EV48" s="79"/>
      <c r="EW48" s="79"/>
      <c r="EX48" s="79"/>
      <c r="EY48" s="79"/>
      <c r="EZ48" s="79"/>
      <c r="FA48" s="79"/>
      <c r="FB48" s="79"/>
      <c r="FC48" s="79"/>
      <c r="FD48" s="79"/>
      <c r="FE48" s="79"/>
      <c r="FF48" s="79"/>
      <c r="FG48" s="79"/>
      <c r="FH48" s="79"/>
      <c r="FI48" s="79"/>
      <c r="FJ48" s="79"/>
      <c r="FK48" s="79"/>
      <c r="FL48" s="79"/>
      <c r="FM48" s="79"/>
      <c r="FN48" s="79"/>
      <c r="FO48" s="79"/>
      <c r="FP48" s="79"/>
      <c r="FQ48" s="79"/>
      <c r="FR48" s="79"/>
      <c r="FS48" s="79"/>
      <c r="FT48" s="79"/>
      <c r="FU48" s="79"/>
      <c r="FV48" s="79"/>
      <c r="FW48" s="79"/>
      <c r="FX48" s="79"/>
      <c r="FY48" s="79"/>
      <c r="FZ48" s="79"/>
      <c r="GA48" s="79"/>
      <c r="GB48" s="79"/>
      <c r="GC48" s="79"/>
      <c r="GD48" s="79"/>
      <c r="GE48" s="79"/>
      <c r="GF48" s="79"/>
      <c r="GG48" s="79"/>
      <c r="GH48" s="79"/>
      <c r="GI48" s="79"/>
      <c r="GJ48" s="79"/>
      <c r="GK48" s="79"/>
      <c r="GL48" s="79"/>
      <c r="GM48" s="79"/>
      <c r="GN48" s="79"/>
      <c r="GO48" s="79"/>
      <c r="GP48" s="79"/>
      <c r="GQ48" s="79"/>
      <c r="GR48" s="79"/>
      <c r="GS48" s="79"/>
      <c r="GT48" s="79"/>
      <c r="GU48" s="79"/>
      <c r="GV48" s="79"/>
      <c r="GW48" s="79"/>
      <c r="GX48" s="79"/>
      <c r="GY48" s="79"/>
      <c r="GZ48" s="79"/>
      <c r="HA48" s="79"/>
      <c r="HB48" s="79"/>
      <c r="HC48" s="79"/>
      <c r="HD48" s="79"/>
      <c r="HE48" s="79"/>
      <c r="HF48" s="79"/>
      <c r="HG48" s="79"/>
      <c r="HH48" s="79"/>
      <c r="HI48" s="79"/>
      <c r="HJ48" s="79"/>
      <c r="HK48" s="79"/>
      <c r="HL48" s="79"/>
      <c r="HM48" s="79"/>
      <c r="HN48" s="79"/>
      <c r="HO48" s="79"/>
      <c r="HP48" s="79"/>
      <c r="HQ48" s="79"/>
      <c r="HR48" s="79"/>
      <c r="HS48" s="79"/>
      <c r="HT48" s="79"/>
      <c r="HU48" s="79"/>
      <c r="HV48" s="79"/>
      <c r="HW48" s="79"/>
      <c r="HX48" s="79"/>
      <c r="HY48" s="79"/>
      <c r="HZ48" s="79"/>
      <c r="IA48" s="79"/>
      <c r="IB48" s="79"/>
    </row>
    <row r="49" spans="1:15" s="79" customFormat="1" ht="12.75" customHeight="1">
      <c r="A49" s="867" t="s">
        <v>270</v>
      </c>
      <c r="B49" s="365" t="s">
        <v>242</v>
      </c>
      <c r="C49" s="731" t="s">
        <v>33</v>
      </c>
      <c r="D49" s="693">
        <v>16.5</v>
      </c>
      <c r="E49" s="693">
        <v>0</v>
      </c>
      <c r="F49" s="732"/>
      <c r="G49" s="733"/>
      <c r="H49" s="733" t="s">
        <v>436</v>
      </c>
      <c r="I49" s="733" t="s">
        <v>436</v>
      </c>
      <c r="J49" s="846"/>
      <c r="K49" s="14" t="s">
        <v>270</v>
      </c>
      <c r="L49" s="1" t="s">
        <v>242</v>
      </c>
      <c r="M49" s="718" t="s">
        <v>237</v>
      </c>
      <c r="N49" s="734"/>
      <c r="O49" s="847"/>
    </row>
    <row r="50" spans="1:15" s="79" customFormat="1" ht="12.75" customHeight="1">
      <c r="A50" s="867" t="s">
        <v>341</v>
      </c>
      <c r="B50" s="365" t="s">
        <v>243</v>
      </c>
      <c r="C50" s="731" t="s">
        <v>33</v>
      </c>
      <c r="D50" s="693" t="s">
        <v>393</v>
      </c>
      <c r="E50" s="693">
        <v>0</v>
      </c>
      <c r="F50" s="732"/>
      <c r="G50" s="733"/>
      <c r="H50" s="733" t="s">
        <v>436</v>
      </c>
      <c r="I50" s="733" t="s">
        <v>436</v>
      </c>
      <c r="J50" s="846"/>
      <c r="K50" s="14" t="s">
        <v>341</v>
      </c>
      <c r="L50" s="1" t="s">
        <v>243</v>
      </c>
      <c r="M50" s="718" t="s">
        <v>237</v>
      </c>
      <c r="N50" s="734"/>
      <c r="O50" s="847"/>
    </row>
    <row r="51" spans="1:15" s="79" customFormat="1" ht="12.75" customHeight="1">
      <c r="A51" s="867" t="s">
        <v>17</v>
      </c>
      <c r="B51" s="742" t="s">
        <v>285</v>
      </c>
      <c r="C51" s="731" t="s">
        <v>33</v>
      </c>
      <c r="D51" s="693" t="s">
        <v>393</v>
      </c>
      <c r="E51" s="693">
        <v>0</v>
      </c>
      <c r="F51" s="732"/>
      <c r="G51" s="733"/>
      <c r="H51" s="733" t="s">
        <v>436</v>
      </c>
      <c r="I51" s="733" t="s">
        <v>436</v>
      </c>
      <c r="J51" s="846"/>
      <c r="K51" s="14" t="s">
        <v>17</v>
      </c>
      <c r="L51" s="743" t="s">
        <v>285</v>
      </c>
      <c r="M51" s="718" t="s">
        <v>237</v>
      </c>
      <c r="N51" s="734" t="s">
        <v>436</v>
      </c>
      <c r="O51" s="868" t="s">
        <v>436</v>
      </c>
    </row>
    <row r="52" spans="1:15" s="79" customFormat="1" ht="12.75" customHeight="1">
      <c r="A52" s="867" t="s">
        <v>163</v>
      </c>
      <c r="B52" s="869" t="s">
        <v>91</v>
      </c>
      <c r="C52" s="731" t="s">
        <v>33</v>
      </c>
      <c r="D52" s="693">
        <v>192.32</v>
      </c>
      <c r="E52" s="693">
        <v>265</v>
      </c>
      <c r="F52" s="732"/>
      <c r="G52" s="733"/>
      <c r="H52" s="733" t="s">
        <v>436</v>
      </c>
      <c r="I52" s="733" t="s">
        <v>436</v>
      </c>
      <c r="J52" s="846"/>
      <c r="K52" s="14" t="s">
        <v>163</v>
      </c>
      <c r="L52" s="722" t="s">
        <v>91</v>
      </c>
      <c r="M52" s="718" t="s">
        <v>237</v>
      </c>
      <c r="N52" s="734"/>
      <c r="O52" s="847"/>
    </row>
    <row r="53" spans="1:15" s="79" customFormat="1" ht="12.75" customHeight="1">
      <c r="A53" s="867" t="s">
        <v>314</v>
      </c>
      <c r="B53" s="870" t="s">
        <v>343</v>
      </c>
      <c r="C53" s="731" t="s">
        <v>33</v>
      </c>
      <c r="D53" s="693" t="s">
        <v>393</v>
      </c>
      <c r="E53" s="693">
        <v>0</v>
      </c>
      <c r="F53" s="732"/>
      <c r="G53" s="733"/>
      <c r="H53" s="733" t="s">
        <v>436</v>
      </c>
      <c r="I53" s="733" t="s">
        <v>436</v>
      </c>
      <c r="J53" s="846"/>
      <c r="K53" s="14" t="s">
        <v>314</v>
      </c>
      <c r="L53" s="871" t="s">
        <v>343</v>
      </c>
      <c r="M53" s="718" t="s">
        <v>237</v>
      </c>
      <c r="N53" s="734" t="s">
        <v>436</v>
      </c>
      <c r="O53" s="847" t="s">
        <v>436</v>
      </c>
    </row>
    <row r="54" spans="1:236" s="380" customFormat="1" ht="12.75" customHeight="1">
      <c r="A54" s="865" t="s">
        <v>164</v>
      </c>
      <c r="B54" s="721" t="s">
        <v>294</v>
      </c>
      <c r="C54" s="710" t="s">
        <v>33</v>
      </c>
      <c r="D54" s="711">
        <v>172</v>
      </c>
      <c r="E54" s="711">
        <v>173</v>
      </c>
      <c r="F54" s="725" t="e">
        <v>#VALUE!</v>
      </c>
      <c r="G54" s="725" t="s">
        <v>436</v>
      </c>
      <c r="H54" s="726" t="s">
        <v>436</v>
      </c>
      <c r="I54" s="726" t="s">
        <v>436</v>
      </c>
      <c r="J54" s="839"/>
      <c r="K54" s="14" t="s">
        <v>164</v>
      </c>
      <c r="L54" s="722" t="s">
        <v>294</v>
      </c>
      <c r="M54" s="718" t="s">
        <v>237</v>
      </c>
      <c r="N54" s="741" t="e">
        <v>#VALUE!</v>
      </c>
      <c r="O54" s="849">
        <v>0</v>
      </c>
      <c r="P54" s="79"/>
      <c r="Q54" s="79"/>
      <c r="R54" s="79"/>
      <c r="S54" s="79"/>
      <c r="T54" s="79"/>
      <c r="U54" s="79"/>
      <c r="V54" s="79"/>
      <c r="W54" s="79"/>
      <c r="X54" s="79"/>
      <c r="Y54" s="79"/>
      <c r="Z54" s="79"/>
      <c r="AA54" s="79"/>
      <c r="AB54" s="79"/>
      <c r="AC54" s="79"/>
      <c r="AD54" s="79"/>
      <c r="AE54" s="79"/>
      <c r="AF54" s="79"/>
      <c r="AG54" s="79"/>
      <c r="AH54" s="79"/>
      <c r="AI54" s="79"/>
      <c r="AJ54" s="79"/>
      <c r="AK54" s="79"/>
      <c r="AL54" s="79"/>
      <c r="AM54" s="79"/>
      <c r="AN54" s="79"/>
      <c r="AO54" s="79"/>
      <c r="AP54" s="79"/>
      <c r="AQ54" s="79"/>
      <c r="AR54" s="79"/>
      <c r="AS54" s="79"/>
      <c r="AT54" s="79"/>
      <c r="AU54" s="79"/>
      <c r="AV54" s="79"/>
      <c r="AW54" s="79"/>
      <c r="AX54" s="79"/>
      <c r="AY54" s="79"/>
      <c r="AZ54" s="79"/>
      <c r="BA54" s="79"/>
      <c r="BB54" s="79"/>
      <c r="BC54" s="79"/>
      <c r="BD54" s="79"/>
      <c r="BE54" s="79"/>
      <c r="BF54" s="79"/>
      <c r="BG54" s="79"/>
      <c r="BH54" s="79"/>
      <c r="BI54" s="79"/>
      <c r="BJ54" s="79"/>
      <c r="BK54" s="79"/>
      <c r="BL54" s="79"/>
      <c r="BM54" s="79"/>
      <c r="BN54" s="79"/>
      <c r="BO54" s="79"/>
      <c r="BP54" s="79"/>
      <c r="BQ54" s="79"/>
      <c r="BR54" s="79"/>
      <c r="BS54" s="79"/>
      <c r="BT54" s="79"/>
      <c r="BU54" s="79"/>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c r="EN54" s="79"/>
      <c r="EO54" s="79"/>
      <c r="EP54" s="79"/>
      <c r="EQ54" s="79"/>
      <c r="ER54" s="79"/>
      <c r="ES54" s="79"/>
      <c r="ET54" s="79"/>
      <c r="EU54" s="79"/>
      <c r="EV54" s="79"/>
      <c r="EW54" s="79"/>
      <c r="EX54" s="79"/>
      <c r="EY54" s="79"/>
      <c r="EZ54" s="79"/>
      <c r="FA54" s="79"/>
      <c r="FB54" s="79"/>
      <c r="FC54" s="79"/>
      <c r="FD54" s="79"/>
      <c r="FE54" s="79"/>
      <c r="FF54" s="79"/>
      <c r="FG54" s="79"/>
      <c r="FH54" s="79"/>
      <c r="FI54" s="79"/>
      <c r="FJ54" s="79"/>
      <c r="FK54" s="79"/>
      <c r="FL54" s="79"/>
      <c r="FM54" s="79"/>
      <c r="FN54" s="79"/>
      <c r="FO54" s="79"/>
      <c r="FP54" s="79"/>
      <c r="FQ54" s="79"/>
      <c r="FR54" s="79"/>
      <c r="FS54" s="79"/>
      <c r="FT54" s="79"/>
      <c r="FU54" s="79"/>
      <c r="FV54" s="79"/>
      <c r="FW54" s="79"/>
      <c r="FX54" s="79"/>
      <c r="FY54" s="79"/>
      <c r="FZ54" s="79"/>
      <c r="GA54" s="79"/>
      <c r="GB54" s="79"/>
      <c r="GC54" s="79"/>
      <c r="GD54" s="79"/>
      <c r="GE54" s="79"/>
      <c r="GF54" s="79"/>
      <c r="GG54" s="79"/>
      <c r="GH54" s="79"/>
      <c r="GI54" s="79"/>
      <c r="GJ54" s="79"/>
      <c r="GK54" s="79"/>
      <c r="GL54" s="79"/>
      <c r="GM54" s="79"/>
      <c r="GN54" s="79"/>
      <c r="GO54" s="79"/>
      <c r="GP54" s="79"/>
      <c r="GQ54" s="79"/>
      <c r="GR54" s="79"/>
      <c r="GS54" s="79"/>
      <c r="GT54" s="79"/>
      <c r="GU54" s="79"/>
      <c r="GV54" s="79"/>
      <c r="GW54" s="79"/>
      <c r="GX54" s="79"/>
      <c r="GY54" s="79"/>
      <c r="GZ54" s="79"/>
      <c r="HA54" s="79"/>
      <c r="HB54" s="79"/>
      <c r="HC54" s="79"/>
      <c r="HD54" s="79"/>
      <c r="HE54" s="79"/>
      <c r="HF54" s="79"/>
      <c r="HG54" s="79"/>
      <c r="HH54" s="79"/>
      <c r="HI54" s="79"/>
      <c r="HJ54" s="79"/>
      <c r="HK54" s="79"/>
      <c r="HL54" s="79"/>
      <c r="HM54" s="79"/>
      <c r="HN54" s="79"/>
      <c r="HO54" s="79"/>
      <c r="HP54" s="79"/>
      <c r="HQ54" s="79"/>
      <c r="HR54" s="79"/>
      <c r="HS54" s="79"/>
      <c r="HT54" s="79"/>
      <c r="HU54" s="79"/>
      <c r="HV54" s="79"/>
      <c r="HW54" s="79"/>
      <c r="HX54" s="79"/>
      <c r="HY54" s="79"/>
      <c r="HZ54" s="79"/>
      <c r="IA54" s="79"/>
      <c r="IB54" s="79"/>
    </row>
    <row r="55" spans="1:15" s="79" customFormat="1" ht="12.75" customHeight="1">
      <c r="A55" s="867" t="s">
        <v>271</v>
      </c>
      <c r="B55" s="365" t="s">
        <v>295</v>
      </c>
      <c r="C55" s="731" t="s">
        <v>33</v>
      </c>
      <c r="D55" s="693">
        <v>46</v>
      </c>
      <c r="E55" s="693">
        <v>46</v>
      </c>
      <c r="F55" s="732"/>
      <c r="G55" s="733"/>
      <c r="H55" s="733" t="s">
        <v>436</v>
      </c>
      <c r="I55" s="733" t="s">
        <v>436</v>
      </c>
      <c r="J55" s="846"/>
      <c r="K55" s="14" t="s">
        <v>271</v>
      </c>
      <c r="L55" s="1" t="s">
        <v>295</v>
      </c>
      <c r="M55" s="718" t="s">
        <v>237</v>
      </c>
      <c r="N55" s="734"/>
      <c r="O55" s="847"/>
    </row>
    <row r="56" spans="1:15" s="79" customFormat="1" ht="12.75" customHeight="1">
      <c r="A56" s="867" t="s">
        <v>272</v>
      </c>
      <c r="B56" s="365" t="s">
        <v>310</v>
      </c>
      <c r="C56" s="731" t="s">
        <v>33</v>
      </c>
      <c r="D56" s="693" t="s">
        <v>393</v>
      </c>
      <c r="E56" s="693">
        <v>0</v>
      </c>
      <c r="F56" s="732"/>
      <c r="G56" s="733"/>
      <c r="H56" s="733" t="s">
        <v>436</v>
      </c>
      <c r="I56" s="733" t="s">
        <v>436</v>
      </c>
      <c r="J56" s="846"/>
      <c r="K56" s="14" t="s">
        <v>272</v>
      </c>
      <c r="L56" s="1" t="s">
        <v>310</v>
      </c>
      <c r="M56" s="718" t="s">
        <v>237</v>
      </c>
      <c r="N56" s="734"/>
      <c r="O56" s="847"/>
    </row>
    <row r="57" spans="1:15" s="79" customFormat="1" ht="12.75" customHeight="1">
      <c r="A57" s="872" t="s">
        <v>273</v>
      </c>
      <c r="B57" s="1185" t="s">
        <v>92</v>
      </c>
      <c r="C57" s="731" t="s">
        <v>33</v>
      </c>
      <c r="D57" s="693">
        <v>126</v>
      </c>
      <c r="E57" s="693">
        <v>127</v>
      </c>
      <c r="F57" s="732"/>
      <c r="G57" s="733"/>
      <c r="H57" s="733" t="s">
        <v>436</v>
      </c>
      <c r="I57" s="733" t="s">
        <v>436</v>
      </c>
      <c r="J57" s="846"/>
      <c r="K57" s="14" t="s">
        <v>273</v>
      </c>
      <c r="L57" s="873" t="s">
        <v>92</v>
      </c>
      <c r="M57" s="718" t="s">
        <v>237</v>
      </c>
      <c r="N57" s="737"/>
      <c r="O57" s="848"/>
    </row>
    <row r="58" spans="1:236" s="380" customFormat="1" ht="12.75" customHeight="1">
      <c r="A58" s="708">
        <v>7</v>
      </c>
      <c r="B58" s="709" t="s">
        <v>297</v>
      </c>
      <c r="C58" s="710" t="s">
        <v>346</v>
      </c>
      <c r="D58" s="711">
        <v>1245</v>
      </c>
      <c r="E58" s="711">
        <v>913</v>
      </c>
      <c r="F58" s="725" t="e">
        <v>#VALUE!</v>
      </c>
      <c r="G58" s="725" t="s">
        <v>436</v>
      </c>
      <c r="H58" s="726" t="s">
        <v>436</v>
      </c>
      <c r="I58" s="726" t="s">
        <v>436</v>
      </c>
      <c r="J58" s="839"/>
      <c r="K58" s="14">
        <v>7</v>
      </c>
      <c r="L58" s="716" t="s">
        <v>297</v>
      </c>
      <c r="M58" s="718" t="s">
        <v>346</v>
      </c>
      <c r="N58" s="729" t="e">
        <v>#VALUE!</v>
      </c>
      <c r="O58" s="845">
        <v>0</v>
      </c>
      <c r="P58" s="79"/>
      <c r="Q58" s="79"/>
      <c r="R58" s="79"/>
      <c r="S58" s="79"/>
      <c r="T58" s="79"/>
      <c r="U58" s="79"/>
      <c r="V58" s="79"/>
      <c r="W58" s="79"/>
      <c r="X58" s="79"/>
      <c r="Y58" s="79"/>
      <c r="Z58" s="79"/>
      <c r="AA58" s="79"/>
      <c r="AB58" s="79"/>
      <c r="AC58" s="79"/>
      <c r="AD58" s="79"/>
      <c r="AE58" s="79"/>
      <c r="AF58" s="79"/>
      <c r="AG58" s="79"/>
      <c r="AH58" s="79"/>
      <c r="AI58" s="79"/>
      <c r="AJ58" s="79"/>
      <c r="AK58" s="79"/>
      <c r="AL58" s="79"/>
      <c r="AM58" s="79"/>
      <c r="AN58" s="79"/>
      <c r="AO58" s="79"/>
      <c r="AP58" s="79"/>
      <c r="AQ58" s="79"/>
      <c r="AR58" s="79"/>
      <c r="AS58" s="79"/>
      <c r="AT58" s="79"/>
      <c r="AU58" s="79"/>
      <c r="AV58" s="79"/>
      <c r="AW58" s="79"/>
      <c r="AX58" s="79"/>
      <c r="AY58" s="79"/>
      <c r="AZ58" s="79"/>
      <c r="BA58" s="79"/>
      <c r="BB58" s="79"/>
      <c r="BC58" s="79"/>
      <c r="BD58" s="79"/>
      <c r="BE58" s="79"/>
      <c r="BF58" s="79"/>
      <c r="BG58" s="79"/>
      <c r="BH58" s="79"/>
      <c r="BI58" s="79"/>
      <c r="BJ58" s="79"/>
      <c r="BK58" s="79"/>
      <c r="BL58" s="79"/>
      <c r="BM58" s="79"/>
      <c r="BN58" s="79"/>
      <c r="BO58" s="79"/>
      <c r="BP58" s="79"/>
      <c r="BQ58" s="79"/>
      <c r="BR58" s="79"/>
      <c r="BS58" s="79"/>
      <c r="BT58" s="79"/>
      <c r="BU58" s="79"/>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c r="EO58" s="79"/>
      <c r="EP58" s="79"/>
      <c r="EQ58" s="79"/>
      <c r="ER58" s="79"/>
      <c r="ES58" s="79"/>
      <c r="ET58" s="79"/>
      <c r="EU58" s="79"/>
      <c r="EV58" s="79"/>
      <c r="EW58" s="79"/>
      <c r="EX58" s="79"/>
      <c r="EY58" s="79"/>
      <c r="EZ58" s="79"/>
      <c r="FA58" s="79"/>
      <c r="FB58" s="79"/>
      <c r="FC58" s="79"/>
      <c r="FD58" s="79"/>
      <c r="FE58" s="79"/>
      <c r="FF58" s="79"/>
      <c r="FG58" s="79"/>
      <c r="FH58" s="79"/>
      <c r="FI58" s="79"/>
      <c r="FJ58" s="79"/>
      <c r="FK58" s="79"/>
      <c r="FL58" s="79"/>
      <c r="FM58" s="79"/>
      <c r="FN58" s="79"/>
      <c r="FO58" s="79"/>
      <c r="FP58" s="79"/>
      <c r="FQ58" s="79"/>
      <c r="FR58" s="79"/>
      <c r="FS58" s="79"/>
      <c r="FT58" s="79"/>
      <c r="FU58" s="79"/>
      <c r="FV58" s="79"/>
      <c r="FW58" s="79"/>
      <c r="FX58" s="79"/>
      <c r="FY58" s="79"/>
      <c r="FZ58" s="79"/>
      <c r="GA58" s="79"/>
      <c r="GB58" s="79"/>
      <c r="GC58" s="79"/>
      <c r="GD58" s="79"/>
      <c r="GE58" s="79"/>
      <c r="GF58" s="79"/>
      <c r="GG58" s="79"/>
      <c r="GH58" s="79"/>
      <c r="GI58" s="79"/>
      <c r="GJ58" s="79"/>
      <c r="GK58" s="79"/>
      <c r="GL58" s="79"/>
      <c r="GM58" s="79"/>
      <c r="GN58" s="79"/>
      <c r="GO58" s="79"/>
      <c r="GP58" s="79"/>
      <c r="GQ58" s="79"/>
      <c r="GR58" s="79"/>
      <c r="GS58" s="79"/>
      <c r="GT58" s="79"/>
      <c r="GU58" s="79"/>
      <c r="GV58" s="79"/>
      <c r="GW58" s="79"/>
      <c r="GX58" s="79"/>
      <c r="GY58" s="79"/>
      <c r="GZ58" s="79"/>
      <c r="HA58" s="79"/>
      <c r="HB58" s="79"/>
      <c r="HC58" s="79"/>
      <c r="HD58" s="79"/>
      <c r="HE58" s="79"/>
      <c r="HF58" s="79"/>
      <c r="HG58" s="79"/>
      <c r="HH58" s="79"/>
      <c r="HI58" s="79"/>
      <c r="HJ58" s="79"/>
      <c r="HK58" s="79"/>
      <c r="HL58" s="79"/>
      <c r="HM58" s="79"/>
      <c r="HN58" s="79"/>
      <c r="HO58" s="79"/>
      <c r="HP58" s="79"/>
      <c r="HQ58" s="79"/>
      <c r="HR58" s="79"/>
      <c r="HS58" s="79"/>
      <c r="HT58" s="79"/>
      <c r="HU58" s="79"/>
      <c r="HV58" s="79"/>
      <c r="HW58" s="79"/>
      <c r="HX58" s="79"/>
      <c r="HY58" s="79"/>
      <c r="HZ58" s="79"/>
      <c r="IA58" s="79"/>
      <c r="IB58" s="79"/>
    </row>
    <row r="59" spans="1:15" s="79" customFormat="1" ht="12.75" customHeight="1">
      <c r="A59" s="730" t="s">
        <v>165</v>
      </c>
      <c r="B59" s="869" t="s">
        <v>296</v>
      </c>
      <c r="C59" s="731" t="s">
        <v>346</v>
      </c>
      <c r="D59" s="693">
        <v>691</v>
      </c>
      <c r="E59" s="693">
        <v>763</v>
      </c>
      <c r="F59" s="732"/>
      <c r="G59" s="733"/>
      <c r="H59" s="733" t="s">
        <v>436</v>
      </c>
      <c r="I59" s="733" t="s">
        <v>436</v>
      </c>
      <c r="J59" s="846"/>
      <c r="K59" s="14" t="s">
        <v>165</v>
      </c>
      <c r="L59" s="861" t="s">
        <v>296</v>
      </c>
      <c r="M59" s="718" t="s">
        <v>346</v>
      </c>
      <c r="N59" s="734"/>
      <c r="O59" s="847"/>
    </row>
    <row r="60" spans="1:15" s="79" customFormat="1" ht="12.75" customHeight="1">
      <c r="A60" s="730" t="s">
        <v>166</v>
      </c>
      <c r="B60" s="869" t="s">
        <v>298</v>
      </c>
      <c r="C60" s="731" t="s">
        <v>346</v>
      </c>
      <c r="D60" s="693" t="s">
        <v>393</v>
      </c>
      <c r="E60" s="693">
        <v>0</v>
      </c>
      <c r="F60" s="732"/>
      <c r="G60" s="733"/>
      <c r="H60" s="733" t="s">
        <v>436</v>
      </c>
      <c r="I60" s="733" t="s">
        <v>436</v>
      </c>
      <c r="J60" s="846"/>
      <c r="K60" s="14" t="s">
        <v>166</v>
      </c>
      <c r="L60" s="861" t="s">
        <v>298</v>
      </c>
      <c r="M60" s="718" t="s">
        <v>346</v>
      </c>
      <c r="N60" s="734"/>
      <c r="O60" s="847"/>
    </row>
    <row r="61" spans="1:236" s="380" customFormat="1" ht="12.75" customHeight="1">
      <c r="A61" s="720" t="s">
        <v>167</v>
      </c>
      <c r="B61" s="721" t="s">
        <v>299</v>
      </c>
      <c r="C61" s="710" t="s">
        <v>346</v>
      </c>
      <c r="D61" s="711">
        <v>397</v>
      </c>
      <c r="E61" s="711">
        <v>150</v>
      </c>
      <c r="F61" s="725" t="e">
        <v>#VALUE!</v>
      </c>
      <c r="G61" s="725" t="s">
        <v>436</v>
      </c>
      <c r="H61" s="726" t="s">
        <v>436</v>
      </c>
      <c r="I61" s="726" t="s">
        <v>436</v>
      </c>
      <c r="J61" s="839"/>
      <c r="K61" s="14" t="s">
        <v>167</v>
      </c>
      <c r="L61" s="722" t="s">
        <v>299</v>
      </c>
      <c r="M61" s="718" t="s">
        <v>346</v>
      </c>
      <c r="N61" s="741" t="e">
        <v>#VALUE!</v>
      </c>
      <c r="O61" s="849">
        <v>0</v>
      </c>
      <c r="P61" s="79"/>
      <c r="Q61" s="79"/>
      <c r="R61" s="79"/>
      <c r="S61" s="79"/>
      <c r="T61" s="79"/>
      <c r="U61" s="79"/>
      <c r="V61" s="79"/>
      <c r="W61" s="79"/>
      <c r="X61" s="79"/>
      <c r="Y61" s="79"/>
      <c r="Z61" s="79"/>
      <c r="AA61" s="79"/>
      <c r="AB61" s="79"/>
      <c r="AC61" s="79"/>
      <c r="AD61" s="79"/>
      <c r="AE61" s="79"/>
      <c r="AF61" s="79"/>
      <c r="AG61" s="79"/>
      <c r="AH61" s="79"/>
      <c r="AI61" s="79"/>
      <c r="AJ61" s="79"/>
      <c r="AK61" s="79"/>
      <c r="AL61" s="79"/>
      <c r="AM61" s="79"/>
      <c r="AN61" s="79"/>
      <c r="AO61" s="79"/>
      <c r="AP61" s="79"/>
      <c r="AQ61" s="79"/>
      <c r="AR61" s="79"/>
      <c r="AS61" s="79"/>
      <c r="AT61" s="79"/>
      <c r="AU61" s="79"/>
      <c r="AV61" s="79"/>
      <c r="AW61" s="79"/>
      <c r="AX61" s="79"/>
      <c r="AY61" s="79"/>
      <c r="AZ61" s="79"/>
      <c r="BA61" s="79"/>
      <c r="BB61" s="79"/>
      <c r="BC61" s="79"/>
      <c r="BD61" s="79"/>
      <c r="BE61" s="79"/>
      <c r="BF61" s="79"/>
      <c r="BG61" s="79"/>
      <c r="BH61" s="79"/>
      <c r="BI61" s="79"/>
      <c r="BJ61" s="79"/>
      <c r="BK61" s="79"/>
      <c r="BL61" s="79"/>
      <c r="BM61" s="79"/>
      <c r="BN61" s="79"/>
      <c r="BO61" s="79"/>
      <c r="BP61" s="79"/>
      <c r="BQ61" s="79"/>
      <c r="BR61" s="79"/>
      <c r="BS61" s="79"/>
      <c r="BT61" s="79"/>
      <c r="BU61" s="79"/>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c r="EO61" s="79"/>
      <c r="EP61" s="79"/>
      <c r="EQ61" s="79"/>
      <c r="ER61" s="79"/>
      <c r="ES61" s="79"/>
      <c r="ET61" s="79"/>
      <c r="EU61" s="79"/>
      <c r="EV61" s="79"/>
      <c r="EW61" s="79"/>
      <c r="EX61" s="79"/>
      <c r="EY61" s="79"/>
      <c r="EZ61" s="79"/>
      <c r="FA61" s="79"/>
      <c r="FB61" s="79"/>
      <c r="FC61" s="79"/>
      <c r="FD61" s="79"/>
      <c r="FE61" s="79"/>
      <c r="FF61" s="79"/>
      <c r="FG61" s="79"/>
      <c r="FH61" s="79"/>
      <c r="FI61" s="79"/>
      <c r="FJ61" s="79"/>
      <c r="FK61" s="79"/>
      <c r="FL61" s="79"/>
      <c r="FM61" s="79"/>
      <c r="FN61" s="79"/>
      <c r="FO61" s="79"/>
      <c r="FP61" s="79"/>
      <c r="FQ61" s="79"/>
      <c r="FR61" s="79"/>
      <c r="FS61" s="79"/>
      <c r="FT61" s="79"/>
      <c r="FU61" s="79"/>
      <c r="FV61" s="79"/>
      <c r="FW61" s="79"/>
      <c r="FX61" s="79"/>
      <c r="FY61" s="79"/>
      <c r="FZ61" s="79"/>
      <c r="GA61" s="79"/>
      <c r="GB61" s="79"/>
      <c r="GC61" s="79"/>
      <c r="GD61" s="79"/>
      <c r="GE61" s="79"/>
      <c r="GF61" s="79"/>
      <c r="GG61" s="79"/>
      <c r="GH61" s="79"/>
      <c r="GI61" s="79"/>
      <c r="GJ61" s="79"/>
      <c r="GK61" s="79"/>
      <c r="GL61" s="79"/>
      <c r="GM61" s="79"/>
      <c r="GN61" s="79"/>
      <c r="GO61" s="79"/>
      <c r="GP61" s="79"/>
      <c r="GQ61" s="79"/>
      <c r="GR61" s="79"/>
      <c r="GS61" s="79"/>
      <c r="GT61" s="79"/>
      <c r="GU61" s="79"/>
      <c r="GV61" s="79"/>
      <c r="GW61" s="79"/>
      <c r="GX61" s="79"/>
      <c r="GY61" s="79"/>
      <c r="GZ61" s="79"/>
      <c r="HA61" s="79"/>
      <c r="HB61" s="79"/>
      <c r="HC61" s="79"/>
      <c r="HD61" s="79"/>
      <c r="HE61" s="79"/>
      <c r="HF61" s="79"/>
      <c r="HG61" s="79"/>
      <c r="HH61" s="79"/>
      <c r="HI61" s="79"/>
      <c r="HJ61" s="79"/>
      <c r="HK61" s="79"/>
      <c r="HL61" s="79"/>
      <c r="HM61" s="79"/>
      <c r="HN61" s="79"/>
      <c r="HO61" s="79"/>
      <c r="HP61" s="79"/>
      <c r="HQ61" s="79"/>
      <c r="HR61" s="79"/>
      <c r="HS61" s="79"/>
      <c r="HT61" s="79"/>
      <c r="HU61" s="79"/>
      <c r="HV61" s="79"/>
      <c r="HW61" s="79"/>
      <c r="HX61" s="79"/>
      <c r="HY61" s="79"/>
      <c r="HZ61" s="79"/>
      <c r="IA61" s="79"/>
      <c r="IB61" s="79"/>
    </row>
    <row r="62" spans="1:15" s="79" customFormat="1" ht="12.75" customHeight="1">
      <c r="A62" s="730" t="s">
        <v>274</v>
      </c>
      <c r="B62" s="365" t="s">
        <v>306</v>
      </c>
      <c r="C62" s="364" t="s">
        <v>346</v>
      </c>
      <c r="D62" s="693" t="s">
        <v>393</v>
      </c>
      <c r="E62" s="693">
        <v>0</v>
      </c>
      <c r="F62" s="732"/>
      <c r="G62" s="733"/>
      <c r="H62" s="733" t="s">
        <v>436</v>
      </c>
      <c r="I62" s="733" t="s">
        <v>436</v>
      </c>
      <c r="J62" s="846"/>
      <c r="K62" s="14" t="s">
        <v>274</v>
      </c>
      <c r="L62" s="1" t="s">
        <v>306</v>
      </c>
      <c r="M62" s="718" t="s">
        <v>346</v>
      </c>
      <c r="N62" s="734"/>
      <c r="O62" s="847"/>
    </row>
    <row r="63" spans="1:15" s="79" customFormat="1" ht="12.75" customHeight="1">
      <c r="A63" s="730" t="s">
        <v>275</v>
      </c>
      <c r="B63" s="365" t="s">
        <v>300</v>
      </c>
      <c r="C63" s="364" t="s">
        <v>346</v>
      </c>
      <c r="D63" s="693">
        <v>235</v>
      </c>
      <c r="E63" s="693">
        <v>0</v>
      </c>
      <c r="F63" s="732"/>
      <c r="G63" s="733"/>
      <c r="H63" s="733" t="s">
        <v>436</v>
      </c>
      <c r="I63" s="733" t="s">
        <v>436</v>
      </c>
      <c r="J63" s="846"/>
      <c r="K63" s="14" t="s">
        <v>275</v>
      </c>
      <c r="L63" s="1" t="s">
        <v>300</v>
      </c>
      <c r="M63" s="718" t="s">
        <v>346</v>
      </c>
      <c r="N63" s="734"/>
      <c r="O63" s="847"/>
    </row>
    <row r="64" spans="1:15" s="79" customFormat="1" ht="12.75" customHeight="1">
      <c r="A64" s="730" t="s">
        <v>276</v>
      </c>
      <c r="B64" s="365" t="s">
        <v>307</v>
      </c>
      <c r="C64" s="364" t="s">
        <v>346</v>
      </c>
      <c r="D64" s="693" t="s">
        <v>393</v>
      </c>
      <c r="E64" s="693">
        <v>0</v>
      </c>
      <c r="F64" s="732"/>
      <c r="G64" s="733"/>
      <c r="H64" s="733" t="s">
        <v>436</v>
      </c>
      <c r="I64" s="733" t="s">
        <v>436</v>
      </c>
      <c r="J64" s="846"/>
      <c r="K64" s="14" t="s">
        <v>276</v>
      </c>
      <c r="L64" s="1" t="s">
        <v>307</v>
      </c>
      <c r="M64" s="718" t="s">
        <v>346</v>
      </c>
      <c r="N64" s="734"/>
      <c r="O64" s="847"/>
    </row>
    <row r="65" spans="1:15" s="79" customFormat="1" ht="12.75" customHeight="1">
      <c r="A65" s="730" t="s">
        <v>277</v>
      </c>
      <c r="B65" s="365" t="s">
        <v>301</v>
      </c>
      <c r="C65" s="364" t="s">
        <v>346</v>
      </c>
      <c r="D65" s="693">
        <v>162</v>
      </c>
      <c r="E65" s="693">
        <v>150</v>
      </c>
      <c r="F65" s="732"/>
      <c r="G65" s="733"/>
      <c r="H65" s="733" t="s">
        <v>436</v>
      </c>
      <c r="I65" s="733" t="s">
        <v>436</v>
      </c>
      <c r="J65" s="846"/>
      <c r="K65" s="14" t="s">
        <v>277</v>
      </c>
      <c r="L65" s="1" t="s">
        <v>301</v>
      </c>
      <c r="M65" s="718" t="s">
        <v>346</v>
      </c>
      <c r="N65" s="734"/>
      <c r="O65" s="847"/>
    </row>
    <row r="66" spans="1:15" s="79" customFormat="1" ht="12.75" customHeight="1">
      <c r="A66" s="730" t="s">
        <v>168</v>
      </c>
      <c r="B66" s="869" t="s">
        <v>302</v>
      </c>
      <c r="C66" s="731" t="s">
        <v>346</v>
      </c>
      <c r="D66" s="693">
        <v>157</v>
      </c>
      <c r="E66" s="693">
        <v>0</v>
      </c>
      <c r="F66" s="732"/>
      <c r="G66" s="733"/>
      <c r="H66" s="733" t="s">
        <v>436</v>
      </c>
      <c r="I66" s="733" t="s">
        <v>436</v>
      </c>
      <c r="J66" s="846"/>
      <c r="K66" s="14" t="s">
        <v>168</v>
      </c>
      <c r="L66" s="861" t="s">
        <v>302</v>
      </c>
      <c r="M66" s="718" t="s">
        <v>346</v>
      </c>
      <c r="N66" s="737"/>
      <c r="O66" s="848"/>
    </row>
    <row r="67" spans="1:236" s="380" customFormat="1" ht="12.75" customHeight="1">
      <c r="A67" s="708">
        <v>8</v>
      </c>
      <c r="B67" s="709" t="s">
        <v>313</v>
      </c>
      <c r="C67" s="710" t="s">
        <v>346</v>
      </c>
      <c r="D67" s="711" t="s">
        <v>393</v>
      </c>
      <c r="E67" s="711">
        <v>0</v>
      </c>
      <c r="F67" s="725" t="e">
        <v>#VALUE!</v>
      </c>
      <c r="G67" s="725" t="s">
        <v>436</v>
      </c>
      <c r="H67" s="726" t="s">
        <v>436</v>
      </c>
      <c r="I67" s="726" t="s">
        <v>436</v>
      </c>
      <c r="J67" s="839"/>
      <c r="K67" s="14">
        <v>8</v>
      </c>
      <c r="L67" s="716" t="s">
        <v>313</v>
      </c>
      <c r="M67" s="718" t="s">
        <v>346</v>
      </c>
      <c r="N67" s="741" t="e">
        <v>#VALUE!</v>
      </c>
      <c r="O67" s="845">
        <v>0</v>
      </c>
      <c r="P67" s="79"/>
      <c r="Q67" s="79"/>
      <c r="R67" s="79"/>
      <c r="S67" s="79"/>
      <c r="T67" s="79"/>
      <c r="U67" s="79"/>
      <c r="V67" s="79"/>
      <c r="W67" s="79"/>
      <c r="X67" s="79"/>
      <c r="Y67" s="79"/>
      <c r="Z67" s="79"/>
      <c r="AA67" s="79"/>
      <c r="AB67" s="79"/>
      <c r="AC67" s="79"/>
      <c r="AD67" s="79"/>
      <c r="AE67" s="79"/>
      <c r="AF67" s="79"/>
      <c r="AG67" s="79"/>
      <c r="AH67" s="79"/>
      <c r="AI67" s="79"/>
      <c r="AJ67" s="79"/>
      <c r="AK67" s="79"/>
      <c r="AL67" s="79"/>
      <c r="AM67" s="79"/>
      <c r="AN67" s="79"/>
      <c r="AO67" s="79"/>
      <c r="AP67" s="79"/>
      <c r="AQ67" s="79"/>
      <c r="AR67" s="79"/>
      <c r="AS67" s="79"/>
      <c r="AT67" s="79"/>
      <c r="AU67" s="79"/>
      <c r="AV67" s="79"/>
      <c r="AW67" s="79"/>
      <c r="AX67" s="79"/>
      <c r="AY67" s="79"/>
      <c r="AZ67" s="79"/>
      <c r="BA67" s="79"/>
      <c r="BB67" s="79"/>
      <c r="BC67" s="79"/>
      <c r="BD67" s="79"/>
      <c r="BE67" s="79"/>
      <c r="BF67" s="79"/>
      <c r="BG67" s="79"/>
      <c r="BH67" s="79"/>
      <c r="BI67" s="79"/>
      <c r="BJ67" s="79"/>
      <c r="BK67" s="79"/>
      <c r="BL67" s="79"/>
      <c r="BM67" s="79"/>
      <c r="BN67" s="79"/>
      <c r="BO67" s="79"/>
      <c r="BP67" s="79"/>
      <c r="BQ67" s="79"/>
      <c r="BR67" s="79"/>
      <c r="BS67" s="79"/>
      <c r="BT67" s="79"/>
      <c r="BU67" s="79"/>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c r="EO67" s="79"/>
      <c r="EP67" s="79"/>
      <c r="EQ67" s="79"/>
      <c r="ER67" s="79"/>
      <c r="ES67" s="79"/>
      <c r="ET67" s="79"/>
      <c r="EU67" s="79"/>
      <c r="EV67" s="79"/>
      <c r="EW67" s="79"/>
      <c r="EX67" s="79"/>
      <c r="EY67" s="79"/>
      <c r="EZ67" s="79"/>
      <c r="FA67" s="79"/>
      <c r="FB67" s="79"/>
      <c r="FC67" s="79"/>
      <c r="FD67" s="79"/>
      <c r="FE67" s="79"/>
      <c r="FF67" s="79"/>
      <c r="FG67" s="79"/>
      <c r="FH67" s="79"/>
      <c r="FI67" s="79"/>
      <c r="FJ67" s="79"/>
      <c r="FK67" s="79"/>
      <c r="FL67" s="79"/>
      <c r="FM67" s="79"/>
      <c r="FN67" s="79"/>
      <c r="FO67" s="79"/>
      <c r="FP67" s="79"/>
      <c r="FQ67" s="79"/>
      <c r="FR67" s="79"/>
      <c r="FS67" s="79"/>
      <c r="FT67" s="79"/>
      <c r="FU67" s="79"/>
      <c r="FV67" s="79"/>
      <c r="FW67" s="79"/>
      <c r="FX67" s="79"/>
      <c r="FY67" s="79"/>
      <c r="FZ67" s="79"/>
      <c r="GA67" s="79"/>
      <c r="GB67" s="79"/>
      <c r="GC67" s="79"/>
      <c r="GD67" s="79"/>
      <c r="GE67" s="79"/>
      <c r="GF67" s="79"/>
      <c r="GG67" s="79"/>
      <c r="GH67" s="79"/>
      <c r="GI67" s="79"/>
      <c r="GJ67" s="79"/>
      <c r="GK67" s="79"/>
      <c r="GL67" s="79"/>
      <c r="GM67" s="79"/>
      <c r="GN67" s="79"/>
      <c r="GO67" s="79"/>
      <c r="GP67" s="79"/>
      <c r="GQ67" s="79"/>
      <c r="GR67" s="79"/>
      <c r="GS67" s="79"/>
      <c r="GT67" s="79"/>
      <c r="GU67" s="79"/>
      <c r="GV67" s="79"/>
      <c r="GW67" s="79"/>
      <c r="GX67" s="79"/>
      <c r="GY67" s="79"/>
      <c r="GZ67" s="79"/>
      <c r="HA67" s="79"/>
      <c r="HB67" s="79"/>
      <c r="HC67" s="79"/>
      <c r="HD67" s="79"/>
      <c r="HE67" s="79"/>
      <c r="HF67" s="79"/>
      <c r="HG67" s="79"/>
      <c r="HH67" s="79"/>
      <c r="HI67" s="79"/>
      <c r="HJ67" s="79"/>
      <c r="HK67" s="79"/>
      <c r="HL67" s="79"/>
      <c r="HM67" s="79"/>
      <c r="HN67" s="79"/>
      <c r="HO67" s="79"/>
      <c r="HP67" s="79"/>
      <c r="HQ67" s="79"/>
      <c r="HR67" s="79"/>
      <c r="HS67" s="79"/>
      <c r="HT67" s="79"/>
      <c r="HU67" s="79"/>
      <c r="HV67" s="79"/>
      <c r="HW67" s="79"/>
      <c r="HX67" s="79"/>
      <c r="HY67" s="79"/>
      <c r="HZ67" s="79"/>
      <c r="IA67" s="79"/>
      <c r="IB67" s="79"/>
    </row>
    <row r="68" spans="1:15" s="79" customFormat="1" ht="12.75" customHeight="1">
      <c r="A68" s="730" t="s">
        <v>169</v>
      </c>
      <c r="B68" s="869" t="s">
        <v>332</v>
      </c>
      <c r="C68" s="731" t="s">
        <v>346</v>
      </c>
      <c r="D68" s="693" t="s">
        <v>393</v>
      </c>
      <c r="E68" s="693">
        <v>0</v>
      </c>
      <c r="F68" s="732"/>
      <c r="G68" s="733"/>
      <c r="H68" s="733" t="s">
        <v>436</v>
      </c>
      <c r="I68" s="733" t="s">
        <v>436</v>
      </c>
      <c r="J68" s="846"/>
      <c r="K68" s="14" t="s">
        <v>169</v>
      </c>
      <c r="L68" s="874" t="s">
        <v>332</v>
      </c>
      <c r="M68" s="718" t="s">
        <v>346</v>
      </c>
      <c r="N68" s="734"/>
      <c r="O68" s="847"/>
    </row>
    <row r="69" spans="1:15" s="79" customFormat="1" ht="12.75" customHeight="1">
      <c r="A69" s="730" t="s">
        <v>170</v>
      </c>
      <c r="B69" s="875" t="s">
        <v>315</v>
      </c>
      <c r="C69" s="731" t="s">
        <v>346</v>
      </c>
      <c r="D69" s="693" t="s">
        <v>393</v>
      </c>
      <c r="E69" s="693">
        <v>0</v>
      </c>
      <c r="F69" s="732"/>
      <c r="G69" s="733"/>
      <c r="H69" s="733" t="s">
        <v>436</v>
      </c>
      <c r="I69" s="733" t="s">
        <v>436</v>
      </c>
      <c r="J69" s="382"/>
      <c r="K69" s="14" t="s">
        <v>170</v>
      </c>
      <c r="L69" s="876" t="s">
        <v>315</v>
      </c>
      <c r="M69" s="718" t="s">
        <v>346</v>
      </c>
      <c r="N69" s="737"/>
      <c r="O69" s="848"/>
    </row>
    <row r="70" spans="1:15" s="90" customFormat="1" ht="12.75" customHeight="1">
      <c r="A70" s="877">
        <v>9</v>
      </c>
      <c r="B70" s="855" t="s">
        <v>303</v>
      </c>
      <c r="C70" s="854" t="s">
        <v>346</v>
      </c>
      <c r="D70" s="693">
        <v>308</v>
      </c>
      <c r="E70" s="693">
        <v>289</v>
      </c>
      <c r="F70" s="732"/>
      <c r="G70" s="733"/>
      <c r="H70" s="733" t="s">
        <v>436</v>
      </c>
      <c r="I70" s="733" t="s">
        <v>436</v>
      </c>
      <c r="J70" s="846"/>
      <c r="K70" s="14">
        <v>9</v>
      </c>
      <c r="L70" s="856" t="s">
        <v>303</v>
      </c>
      <c r="M70" s="718" t="s">
        <v>346</v>
      </c>
      <c r="N70" s="878"/>
      <c r="O70" s="879"/>
    </row>
    <row r="71" spans="1:236" s="380" customFormat="1" ht="12.75" customHeight="1">
      <c r="A71" s="708">
        <v>10</v>
      </c>
      <c r="B71" s="709" t="s">
        <v>304</v>
      </c>
      <c r="C71" s="710" t="s">
        <v>346</v>
      </c>
      <c r="D71" s="711">
        <v>1079</v>
      </c>
      <c r="E71" s="711">
        <v>1023</v>
      </c>
      <c r="F71" s="725" t="e">
        <v>#VALUE!</v>
      </c>
      <c r="G71" s="725" t="s">
        <v>436</v>
      </c>
      <c r="H71" s="726" t="s">
        <v>436</v>
      </c>
      <c r="I71" s="726" t="s">
        <v>436</v>
      </c>
      <c r="J71" s="839"/>
      <c r="K71" s="14">
        <v>10</v>
      </c>
      <c r="L71" s="716" t="s">
        <v>304</v>
      </c>
      <c r="M71" s="718" t="s">
        <v>346</v>
      </c>
      <c r="N71" s="729" t="e">
        <v>#VALUE!</v>
      </c>
      <c r="O71" s="880">
        <v>0</v>
      </c>
      <c r="P71" s="79"/>
      <c r="Q71" s="79"/>
      <c r="R71" s="79"/>
      <c r="S71" s="79"/>
      <c r="T71" s="79"/>
      <c r="U71" s="79"/>
      <c r="V71" s="79"/>
      <c r="W71" s="79"/>
      <c r="X71" s="79"/>
      <c r="Y71" s="79"/>
      <c r="Z71" s="79"/>
      <c r="AA71" s="79"/>
      <c r="AB71" s="79"/>
      <c r="AC71" s="79"/>
      <c r="AD71" s="79"/>
      <c r="AE71" s="79"/>
      <c r="AF71" s="79"/>
      <c r="AG71" s="79"/>
      <c r="AH71" s="79"/>
      <c r="AI71" s="79"/>
      <c r="AJ71" s="79"/>
      <c r="AK71" s="79"/>
      <c r="AL71" s="79"/>
      <c r="AM71" s="79"/>
      <c r="AN71" s="79"/>
      <c r="AO71" s="79"/>
      <c r="AP71" s="79"/>
      <c r="AQ71" s="79"/>
      <c r="AR71" s="79"/>
      <c r="AS71" s="79"/>
      <c r="AT71" s="79"/>
      <c r="AU71" s="79"/>
      <c r="AV71" s="79"/>
      <c r="AW71" s="79"/>
      <c r="AX71" s="79"/>
      <c r="AY71" s="79"/>
      <c r="AZ71" s="79"/>
      <c r="BA71" s="79"/>
      <c r="BB71" s="79"/>
      <c r="BC71" s="79"/>
      <c r="BD71" s="79"/>
      <c r="BE71" s="79"/>
      <c r="BF71" s="79"/>
      <c r="BG71" s="79"/>
      <c r="BH71" s="79"/>
      <c r="BI71" s="79"/>
      <c r="BJ71" s="79"/>
      <c r="BK71" s="79"/>
      <c r="BL71" s="79"/>
      <c r="BM71" s="79"/>
      <c r="BN71" s="79"/>
      <c r="BO71" s="79"/>
      <c r="BP71" s="79"/>
      <c r="BQ71" s="79"/>
      <c r="BR71" s="79"/>
      <c r="BS71" s="79"/>
      <c r="BT71" s="79"/>
      <c r="BU71" s="79"/>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c r="EO71" s="79"/>
      <c r="EP71" s="79"/>
      <c r="EQ71" s="79"/>
      <c r="ER71" s="79"/>
      <c r="ES71" s="79"/>
      <c r="ET71" s="79"/>
      <c r="EU71" s="79"/>
      <c r="EV71" s="79"/>
      <c r="EW71" s="79"/>
      <c r="EX71" s="79"/>
      <c r="EY71" s="79"/>
      <c r="EZ71" s="79"/>
      <c r="FA71" s="79"/>
      <c r="FB71" s="79"/>
      <c r="FC71" s="79"/>
      <c r="FD71" s="79"/>
      <c r="FE71" s="79"/>
      <c r="FF71" s="79"/>
      <c r="FG71" s="79"/>
      <c r="FH71" s="79"/>
      <c r="FI71" s="79"/>
      <c r="FJ71" s="79"/>
      <c r="FK71" s="79"/>
      <c r="FL71" s="79"/>
      <c r="FM71" s="79"/>
      <c r="FN71" s="79"/>
      <c r="FO71" s="79"/>
      <c r="FP71" s="79"/>
      <c r="FQ71" s="79"/>
      <c r="FR71" s="79"/>
      <c r="FS71" s="79"/>
      <c r="FT71" s="79"/>
      <c r="FU71" s="79"/>
      <c r="FV71" s="79"/>
      <c r="FW71" s="79"/>
      <c r="FX71" s="79"/>
      <c r="FY71" s="79"/>
      <c r="FZ71" s="79"/>
      <c r="GA71" s="79"/>
      <c r="GB71" s="79"/>
      <c r="GC71" s="79"/>
      <c r="GD71" s="79"/>
      <c r="GE71" s="79"/>
      <c r="GF71" s="79"/>
      <c r="GG71" s="79"/>
      <c r="GH71" s="79"/>
      <c r="GI71" s="79"/>
      <c r="GJ71" s="79"/>
      <c r="GK71" s="79"/>
      <c r="GL71" s="79"/>
      <c r="GM71" s="79"/>
      <c r="GN71" s="79"/>
      <c r="GO71" s="79"/>
      <c r="GP71" s="79"/>
      <c r="GQ71" s="79"/>
      <c r="GR71" s="79"/>
      <c r="GS71" s="79"/>
      <c r="GT71" s="79"/>
      <c r="GU71" s="79"/>
      <c r="GV71" s="79"/>
      <c r="GW71" s="79"/>
      <c r="GX71" s="79"/>
      <c r="GY71" s="79"/>
      <c r="GZ71" s="79"/>
      <c r="HA71" s="79"/>
      <c r="HB71" s="79"/>
      <c r="HC71" s="79"/>
      <c r="HD71" s="79"/>
      <c r="HE71" s="79"/>
      <c r="HF71" s="79"/>
      <c r="HG71" s="79"/>
      <c r="HH71" s="79"/>
      <c r="HI71" s="79"/>
      <c r="HJ71" s="79"/>
      <c r="HK71" s="79"/>
      <c r="HL71" s="79"/>
      <c r="HM71" s="79"/>
      <c r="HN71" s="79"/>
      <c r="HO71" s="79"/>
      <c r="HP71" s="79"/>
      <c r="HQ71" s="79"/>
      <c r="HR71" s="79"/>
      <c r="HS71" s="79"/>
      <c r="HT71" s="79"/>
      <c r="HU71" s="79"/>
      <c r="HV71" s="79"/>
      <c r="HW71" s="79"/>
      <c r="HX71" s="79"/>
      <c r="HY71" s="79"/>
      <c r="HZ71" s="79"/>
      <c r="IA71" s="79"/>
      <c r="IB71" s="79"/>
    </row>
    <row r="72" spans="1:236" s="380" customFormat="1" ht="12.75" customHeight="1">
      <c r="A72" s="720" t="s">
        <v>171</v>
      </c>
      <c r="B72" s="721" t="s">
        <v>318</v>
      </c>
      <c r="C72" s="710" t="s">
        <v>346</v>
      </c>
      <c r="D72" s="711">
        <v>971</v>
      </c>
      <c r="E72" s="711">
        <v>914</v>
      </c>
      <c r="F72" s="725" t="e">
        <v>#VALUE!</v>
      </c>
      <c r="G72" s="725" t="s">
        <v>436</v>
      </c>
      <c r="H72" s="726" t="s">
        <v>436</v>
      </c>
      <c r="I72" s="726" t="s">
        <v>436</v>
      </c>
      <c r="J72" s="839"/>
      <c r="K72" s="14" t="s">
        <v>171</v>
      </c>
      <c r="L72" s="722" t="s">
        <v>318</v>
      </c>
      <c r="M72" s="718" t="s">
        <v>346</v>
      </c>
      <c r="N72" s="741" t="e">
        <v>#VALUE!</v>
      </c>
      <c r="O72" s="881">
        <v>0</v>
      </c>
      <c r="P72" s="79"/>
      <c r="Q72" s="79"/>
      <c r="R72" s="79"/>
      <c r="S72" s="79"/>
      <c r="T72" s="79"/>
      <c r="U72" s="79"/>
      <c r="V72" s="79"/>
      <c r="W72" s="79"/>
      <c r="X72" s="79"/>
      <c r="Y72" s="79"/>
      <c r="Z72" s="79"/>
      <c r="AA72" s="79"/>
      <c r="AB72" s="79"/>
      <c r="AC72" s="79"/>
      <c r="AD72" s="79"/>
      <c r="AE72" s="79"/>
      <c r="AF72" s="79"/>
      <c r="AG72" s="79"/>
      <c r="AH72" s="79"/>
      <c r="AI72" s="79"/>
      <c r="AJ72" s="79"/>
      <c r="AK72" s="79"/>
      <c r="AL72" s="79"/>
      <c r="AM72" s="79"/>
      <c r="AN72" s="79"/>
      <c r="AO72" s="79"/>
      <c r="AP72" s="79"/>
      <c r="AQ72" s="79"/>
      <c r="AR72" s="79"/>
      <c r="AS72" s="79"/>
      <c r="AT72" s="79"/>
      <c r="AU72" s="79"/>
      <c r="AV72" s="79"/>
      <c r="AW72" s="79"/>
      <c r="AX72" s="79"/>
      <c r="AY72" s="79"/>
      <c r="AZ72" s="79"/>
      <c r="BA72" s="79"/>
      <c r="BB72" s="79"/>
      <c r="BC72" s="79"/>
      <c r="BD72" s="79"/>
      <c r="BE72" s="79"/>
      <c r="BF72" s="79"/>
      <c r="BG72" s="79"/>
      <c r="BH72" s="79"/>
      <c r="BI72" s="79"/>
      <c r="BJ72" s="79"/>
      <c r="BK72" s="79"/>
      <c r="BL72" s="79"/>
      <c r="BM72" s="79"/>
      <c r="BN72" s="79"/>
      <c r="BO72" s="79"/>
      <c r="BP72" s="79"/>
      <c r="BQ72" s="79"/>
      <c r="BR72" s="79"/>
      <c r="BS72" s="79"/>
      <c r="BT72" s="79"/>
      <c r="BU72" s="79"/>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c r="EO72" s="79"/>
      <c r="EP72" s="79"/>
      <c r="EQ72" s="79"/>
      <c r="ER72" s="79"/>
      <c r="ES72" s="79"/>
      <c r="ET72" s="79"/>
      <c r="EU72" s="79"/>
      <c r="EV72" s="79"/>
      <c r="EW72" s="79"/>
      <c r="EX72" s="79"/>
      <c r="EY72" s="79"/>
      <c r="EZ72" s="79"/>
      <c r="FA72" s="79"/>
      <c r="FB72" s="79"/>
      <c r="FC72" s="79"/>
      <c r="FD72" s="79"/>
      <c r="FE72" s="79"/>
      <c r="FF72" s="79"/>
      <c r="FG72" s="79"/>
      <c r="FH72" s="79"/>
      <c r="FI72" s="79"/>
      <c r="FJ72" s="79"/>
      <c r="FK72" s="79"/>
      <c r="FL72" s="79"/>
      <c r="FM72" s="79"/>
      <c r="FN72" s="79"/>
      <c r="FO72" s="79"/>
      <c r="FP72" s="79"/>
      <c r="FQ72" s="79"/>
      <c r="FR72" s="79"/>
      <c r="FS72" s="79"/>
      <c r="FT72" s="79"/>
      <c r="FU72" s="79"/>
      <c r="FV72" s="79"/>
      <c r="FW72" s="79"/>
      <c r="FX72" s="79"/>
      <c r="FY72" s="79"/>
      <c r="FZ72" s="79"/>
      <c r="GA72" s="79"/>
      <c r="GB72" s="79"/>
      <c r="GC72" s="79"/>
      <c r="GD72" s="79"/>
      <c r="GE72" s="79"/>
      <c r="GF72" s="79"/>
      <c r="GG72" s="79"/>
      <c r="GH72" s="79"/>
      <c r="GI72" s="79"/>
      <c r="GJ72" s="79"/>
      <c r="GK72" s="79"/>
      <c r="GL72" s="79"/>
      <c r="GM72" s="79"/>
      <c r="GN72" s="79"/>
      <c r="GO72" s="79"/>
      <c r="GP72" s="79"/>
      <c r="GQ72" s="79"/>
      <c r="GR72" s="79"/>
      <c r="GS72" s="79"/>
      <c r="GT72" s="79"/>
      <c r="GU72" s="79"/>
      <c r="GV72" s="79"/>
      <c r="GW72" s="79"/>
      <c r="GX72" s="79"/>
      <c r="GY72" s="79"/>
      <c r="GZ72" s="79"/>
      <c r="HA72" s="79"/>
      <c r="HB72" s="79"/>
      <c r="HC72" s="79"/>
      <c r="HD72" s="79"/>
      <c r="HE72" s="79"/>
      <c r="HF72" s="79"/>
      <c r="HG72" s="79"/>
      <c r="HH72" s="79"/>
      <c r="HI72" s="79"/>
      <c r="HJ72" s="79"/>
      <c r="HK72" s="79"/>
      <c r="HL72" s="79"/>
      <c r="HM72" s="79"/>
      <c r="HN72" s="79"/>
      <c r="HO72" s="79"/>
      <c r="HP72" s="79"/>
      <c r="HQ72" s="79"/>
      <c r="HR72" s="79"/>
      <c r="HS72" s="79"/>
      <c r="HT72" s="79"/>
      <c r="HU72" s="79"/>
      <c r="HV72" s="79"/>
      <c r="HW72" s="79"/>
      <c r="HX72" s="79"/>
      <c r="HY72" s="79"/>
      <c r="HZ72" s="79"/>
      <c r="IA72" s="79"/>
      <c r="IB72" s="79"/>
    </row>
    <row r="73" spans="1:15" s="79" customFormat="1" ht="12.75" customHeight="1">
      <c r="A73" s="730" t="s">
        <v>319</v>
      </c>
      <c r="B73" s="365" t="s">
        <v>305</v>
      </c>
      <c r="C73" s="364" t="s">
        <v>346</v>
      </c>
      <c r="D73" s="693">
        <v>479</v>
      </c>
      <c r="E73" s="693">
        <v>450</v>
      </c>
      <c r="F73" s="732"/>
      <c r="G73" s="733"/>
      <c r="H73" s="733" t="s">
        <v>436</v>
      </c>
      <c r="I73" s="733" t="s">
        <v>436</v>
      </c>
      <c r="J73" s="846"/>
      <c r="K73" s="14" t="s">
        <v>319</v>
      </c>
      <c r="L73" s="1" t="s">
        <v>305</v>
      </c>
      <c r="M73" s="718" t="s">
        <v>346</v>
      </c>
      <c r="N73" s="734"/>
      <c r="O73" s="868"/>
    </row>
    <row r="74" spans="1:15" s="79" customFormat="1" ht="12.75" customHeight="1">
      <c r="A74" s="730" t="s">
        <v>320</v>
      </c>
      <c r="B74" s="365" t="s">
        <v>321</v>
      </c>
      <c r="C74" s="364" t="s">
        <v>346</v>
      </c>
      <c r="D74" s="693">
        <v>492</v>
      </c>
      <c r="E74" s="693">
        <v>464</v>
      </c>
      <c r="F74" s="732"/>
      <c r="G74" s="733"/>
      <c r="H74" s="733" t="s">
        <v>436</v>
      </c>
      <c r="I74" s="733" t="s">
        <v>436</v>
      </c>
      <c r="J74" s="382"/>
      <c r="K74" s="14" t="s">
        <v>320</v>
      </c>
      <c r="L74" s="1" t="s">
        <v>321</v>
      </c>
      <c r="M74" s="718" t="s">
        <v>346</v>
      </c>
      <c r="N74" s="734"/>
      <c r="O74" s="868"/>
    </row>
    <row r="75" spans="1:15" s="79" customFormat="1" ht="12.75" customHeight="1">
      <c r="A75" s="730" t="s">
        <v>322</v>
      </c>
      <c r="B75" s="365" t="s">
        <v>323</v>
      </c>
      <c r="C75" s="364" t="s">
        <v>346</v>
      </c>
      <c r="D75" s="693" t="s">
        <v>393</v>
      </c>
      <c r="E75" s="693">
        <v>0</v>
      </c>
      <c r="F75" s="732"/>
      <c r="G75" s="733"/>
      <c r="H75" s="733" t="s">
        <v>436</v>
      </c>
      <c r="I75" s="733" t="s">
        <v>436</v>
      </c>
      <c r="J75" s="382"/>
      <c r="K75" s="14" t="s">
        <v>322</v>
      </c>
      <c r="L75" s="1" t="s">
        <v>323</v>
      </c>
      <c r="M75" s="718" t="s">
        <v>346</v>
      </c>
      <c r="N75" s="734"/>
      <c r="O75" s="868"/>
    </row>
    <row r="76" spans="1:15" s="79" customFormat="1" ht="12.75" customHeight="1">
      <c r="A76" s="730" t="s">
        <v>324</v>
      </c>
      <c r="B76" s="365" t="s">
        <v>325</v>
      </c>
      <c r="C76" s="364" t="s">
        <v>346</v>
      </c>
      <c r="D76" s="693" t="s">
        <v>393</v>
      </c>
      <c r="E76" s="693">
        <v>0</v>
      </c>
      <c r="F76" s="732"/>
      <c r="G76" s="733"/>
      <c r="H76" s="733" t="s">
        <v>436</v>
      </c>
      <c r="I76" s="733" t="s">
        <v>436</v>
      </c>
      <c r="J76" s="382"/>
      <c r="K76" s="14" t="s">
        <v>324</v>
      </c>
      <c r="L76" s="1" t="s">
        <v>325</v>
      </c>
      <c r="M76" s="718" t="s">
        <v>346</v>
      </c>
      <c r="N76" s="734"/>
      <c r="O76" s="868"/>
    </row>
    <row r="77" spans="1:15" s="79" customFormat="1" ht="12.75" customHeight="1">
      <c r="A77" s="730" t="s">
        <v>172</v>
      </c>
      <c r="B77" s="869" t="s">
        <v>326</v>
      </c>
      <c r="C77" s="731" t="s">
        <v>346</v>
      </c>
      <c r="D77" s="693">
        <v>15</v>
      </c>
      <c r="E77" s="693">
        <v>17</v>
      </c>
      <c r="F77" s="732"/>
      <c r="G77" s="733"/>
      <c r="H77" s="733" t="s">
        <v>436</v>
      </c>
      <c r="I77" s="733" t="s">
        <v>436</v>
      </c>
      <c r="J77" s="846"/>
      <c r="K77" s="14" t="s">
        <v>172</v>
      </c>
      <c r="L77" s="861" t="s">
        <v>326</v>
      </c>
      <c r="M77" s="718" t="s">
        <v>346</v>
      </c>
      <c r="N77" s="734"/>
      <c r="O77" s="868"/>
    </row>
    <row r="78" spans="1:236" s="380" customFormat="1" ht="12.75" customHeight="1">
      <c r="A78" s="720" t="s">
        <v>173</v>
      </c>
      <c r="B78" s="721" t="s">
        <v>327</v>
      </c>
      <c r="C78" s="710" t="s">
        <v>346</v>
      </c>
      <c r="D78" s="711">
        <v>93</v>
      </c>
      <c r="E78" s="711">
        <v>92</v>
      </c>
      <c r="F78" s="725" t="e">
        <v>#VALUE!</v>
      </c>
      <c r="G78" s="725" t="s">
        <v>436</v>
      </c>
      <c r="H78" s="726" t="s">
        <v>436</v>
      </c>
      <c r="I78" s="726" t="s">
        <v>436</v>
      </c>
      <c r="J78" s="839"/>
      <c r="K78" s="14" t="s">
        <v>173</v>
      </c>
      <c r="L78" s="722" t="s">
        <v>327</v>
      </c>
      <c r="M78" s="718" t="s">
        <v>346</v>
      </c>
      <c r="N78" s="741" t="e">
        <v>#VALUE!</v>
      </c>
      <c r="O78" s="881">
        <v>0</v>
      </c>
      <c r="P78" s="79"/>
      <c r="Q78" s="79"/>
      <c r="R78" s="79"/>
      <c r="S78" s="79"/>
      <c r="T78" s="79"/>
      <c r="U78" s="79"/>
      <c r="V78" s="79"/>
      <c r="W78" s="79"/>
      <c r="X78" s="79"/>
      <c r="Y78" s="79"/>
      <c r="Z78" s="79"/>
      <c r="AA78" s="79"/>
      <c r="AB78" s="79"/>
      <c r="AC78" s="79"/>
      <c r="AD78" s="79"/>
      <c r="AE78" s="79"/>
      <c r="AF78" s="79"/>
      <c r="AG78" s="79"/>
      <c r="AH78" s="79"/>
      <c r="AI78" s="79"/>
      <c r="AJ78" s="79"/>
      <c r="AK78" s="79"/>
      <c r="AL78" s="79"/>
      <c r="AM78" s="79"/>
      <c r="AN78" s="79"/>
      <c r="AO78" s="79"/>
      <c r="AP78" s="79"/>
      <c r="AQ78" s="79"/>
      <c r="AR78" s="79"/>
      <c r="AS78" s="79"/>
      <c r="AT78" s="79"/>
      <c r="AU78" s="79"/>
      <c r="AV78" s="79"/>
      <c r="AW78" s="79"/>
      <c r="AX78" s="79"/>
      <c r="AY78" s="79"/>
      <c r="AZ78" s="79"/>
      <c r="BA78" s="79"/>
      <c r="BB78" s="79"/>
      <c r="BC78" s="79"/>
      <c r="BD78" s="79"/>
      <c r="BE78" s="79"/>
      <c r="BF78" s="79"/>
      <c r="BG78" s="79"/>
      <c r="BH78" s="79"/>
      <c r="BI78" s="79"/>
      <c r="BJ78" s="79"/>
      <c r="BK78" s="79"/>
      <c r="BL78" s="79"/>
      <c r="BM78" s="79"/>
      <c r="BN78" s="79"/>
      <c r="BO78" s="79"/>
      <c r="BP78" s="79"/>
      <c r="BQ78" s="79"/>
      <c r="BR78" s="79"/>
      <c r="BS78" s="79"/>
      <c r="BT78" s="79"/>
      <c r="BU78" s="79"/>
      <c r="BV78" s="79"/>
      <c r="BW78" s="79"/>
      <c r="BX78" s="79"/>
      <c r="BY78" s="79"/>
      <c r="BZ78" s="79"/>
      <c r="CA78" s="79"/>
      <c r="CB78" s="79"/>
      <c r="CC78" s="79"/>
      <c r="CD78" s="79"/>
      <c r="CE78" s="79"/>
      <c r="CF78" s="79"/>
      <c r="CG78" s="79"/>
      <c r="CH78" s="79"/>
      <c r="CI78" s="79"/>
      <c r="CJ78" s="79"/>
      <c r="CK78" s="79"/>
      <c r="CL78" s="79"/>
      <c r="CM78" s="79"/>
      <c r="CN78" s="79"/>
      <c r="CO78" s="79"/>
      <c r="CP78" s="79"/>
      <c r="CQ78" s="79"/>
      <c r="CR78" s="79"/>
      <c r="CS78" s="79"/>
      <c r="CT78" s="79"/>
      <c r="CU78" s="79"/>
      <c r="CV78" s="79"/>
      <c r="CW78" s="79"/>
      <c r="CX78" s="79"/>
      <c r="CY78" s="79"/>
      <c r="CZ78" s="79"/>
      <c r="DA78" s="79"/>
      <c r="DB78" s="79"/>
      <c r="DC78" s="79"/>
      <c r="DD78" s="79"/>
      <c r="DE78" s="79"/>
      <c r="DF78" s="79"/>
      <c r="DG78" s="79"/>
      <c r="DH78" s="79"/>
      <c r="DI78" s="79"/>
      <c r="DJ78" s="79"/>
      <c r="DK78" s="79"/>
      <c r="DL78" s="79"/>
      <c r="DM78" s="79"/>
      <c r="DN78" s="79"/>
      <c r="DO78" s="79"/>
      <c r="DP78" s="79"/>
      <c r="DQ78" s="79"/>
      <c r="DR78" s="79"/>
      <c r="DS78" s="79"/>
      <c r="DT78" s="79"/>
      <c r="DU78" s="79"/>
      <c r="DV78" s="79"/>
      <c r="DW78" s="79"/>
      <c r="DX78" s="79"/>
      <c r="DY78" s="79"/>
      <c r="DZ78" s="79"/>
      <c r="EA78" s="79"/>
      <c r="EB78" s="79"/>
      <c r="EC78" s="79"/>
      <c r="ED78" s="79"/>
      <c r="EE78" s="79"/>
      <c r="EF78" s="79"/>
      <c r="EG78" s="79"/>
      <c r="EH78" s="79"/>
      <c r="EI78" s="79"/>
      <c r="EJ78" s="79"/>
      <c r="EK78" s="79"/>
      <c r="EL78" s="79"/>
      <c r="EM78" s="79"/>
      <c r="EN78" s="79"/>
      <c r="EO78" s="79"/>
      <c r="EP78" s="79"/>
      <c r="EQ78" s="79"/>
      <c r="ER78" s="79"/>
      <c r="ES78" s="79"/>
      <c r="ET78" s="79"/>
      <c r="EU78" s="79"/>
      <c r="EV78" s="79"/>
      <c r="EW78" s="79"/>
      <c r="EX78" s="79"/>
      <c r="EY78" s="79"/>
      <c r="EZ78" s="79"/>
      <c r="FA78" s="79"/>
      <c r="FB78" s="79"/>
      <c r="FC78" s="79"/>
      <c r="FD78" s="79"/>
      <c r="FE78" s="79"/>
      <c r="FF78" s="79"/>
      <c r="FG78" s="79"/>
      <c r="FH78" s="79"/>
      <c r="FI78" s="79"/>
      <c r="FJ78" s="79"/>
      <c r="FK78" s="79"/>
      <c r="FL78" s="79"/>
      <c r="FM78" s="79"/>
      <c r="FN78" s="79"/>
      <c r="FO78" s="79"/>
      <c r="FP78" s="79"/>
      <c r="FQ78" s="79"/>
      <c r="FR78" s="79"/>
      <c r="FS78" s="79"/>
      <c r="FT78" s="79"/>
      <c r="FU78" s="79"/>
      <c r="FV78" s="79"/>
      <c r="FW78" s="79"/>
      <c r="FX78" s="79"/>
      <c r="FY78" s="79"/>
      <c r="FZ78" s="79"/>
      <c r="GA78" s="79"/>
      <c r="GB78" s="79"/>
      <c r="GC78" s="79"/>
      <c r="GD78" s="79"/>
      <c r="GE78" s="79"/>
      <c r="GF78" s="79"/>
      <c r="GG78" s="79"/>
      <c r="GH78" s="79"/>
      <c r="GI78" s="79"/>
      <c r="GJ78" s="79"/>
      <c r="GK78" s="79"/>
      <c r="GL78" s="79"/>
      <c r="GM78" s="79"/>
      <c r="GN78" s="79"/>
      <c r="GO78" s="79"/>
      <c r="GP78" s="79"/>
      <c r="GQ78" s="79"/>
      <c r="GR78" s="79"/>
      <c r="GS78" s="79"/>
      <c r="GT78" s="79"/>
      <c r="GU78" s="79"/>
      <c r="GV78" s="79"/>
      <c r="GW78" s="79"/>
      <c r="GX78" s="79"/>
      <c r="GY78" s="79"/>
      <c r="GZ78" s="79"/>
      <c r="HA78" s="79"/>
      <c r="HB78" s="79"/>
      <c r="HC78" s="79"/>
      <c r="HD78" s="79"/>
      <c r="HE78" s="79"/>
      <c r="HF78" s="79"/>
      <c r="HG78" s="79"/>
      <c r="HH78" s="79"/>
      <c r="HI78" s="79"/>
      <c r="HJ78" s="79"/>
      <c r="HK78" s="79"/>
      <c r="HL78" s="79"/>
      <c r="HM78" s="79"/>
      <c r="HN78" s="79"/>
      <c r="HO78" s="79"/>
      <c r="HP78" s="79"/>
      <c r="HQ78" s="79"/>
      <c r="HR78" s="79"/>
      <c r="HS78" s="79"/>
      <c r="HT78" s="79"/>
      <c r="HU78" s="79"/>
      <c r="HV78" s="79"/>
      <c r="HW78" s="79"/>
      <c r="HX78" s="79"/>
      <c r="HY78" s="79"/>
      <c r="HZ78" s="79"/>
      <c r="IA78" s="79"/>
      <c r="IB78" s="79"/>
    </row>
    <row r="79" spans="1:15" s="79" customFormat="1" ht="12.75" customHeight="1">
      <c r="A79" s="730" t="s">
        <v>278</v>
      </c>
      <c r="B79" s="365" t="s">
        <v>328</v>
      </c>
      <c r="C79" s="364" t="s">
        <v>346</v>
      </c>
      <c r="D79" s="693">
        <v>23</v>
      </c>
      <c r="E79" s="693">
        <v>28</v>
      </c>
      <c r="F79" s="732"/>
      <c r="G79" s="733"/>
      <c r="H79" s="733" t="s">
        <v>436</v>
      </c>
      <c r="I79" s="733" t="s">
        <v>436</v>
      </c>
      <c r="J79" s="382"/>
      <c r="K79" s="14" t="s">
        <v>278</v>
      </c>
      <c r="L79" s="1" t="s">
        <v>328</v>
      </c>
      <c r="M79" s="718" t="s">
        <v>346</v>
      </c>
      <c r="N79" s="734"/>
      <c r="O79" s="847"/>
    </row>
    <row r="80" spans="1:15" s="79" customFormat="1" ht="12.75" customHeight="1">
      <c r="A80" s="730" t="s">
        <v>279</v>
      </c>
      <c r="B80" s="365" t="s">
        <v>93</v>
      </c>
      <c r="C80" s="364" t="s">
        <v>346</v>
      </c>
      <c r="D80" s="693" t="s">
        <v>393</v>
      </c>
      <c r="E80" s="693">
        <v>0</v>
      </c>
      <c r="F80" s="732"/>
      <c r="G80" s="733"/>
      <c r="H80" s="733" t="s">
        <v>436</v>
      </c>
      <c r="I80" s="733" t="s">
        <v>436</v>
      </c>
      <c r="J80" s="382"/>
      <c r="K80" s="14" t="s">
        <v>279</v>
      </c>
      <c r="L80" s="1" t="s">
        <v>93</v>
      </c>
      <c r="M80" s="718" t="s">
        <v>346</v>
      </c>
      <c r="N80" s="734"/>
      <c r="O80" s="847"/>
    </row>
    <row r="81" spans="1:15" s="79" customFormat="1" ht="12.75" customHeight="1">
      <c r="A81" s="730" t="s">
        <v>280</v>
      </c>
      <c r="B81" s="365" t="s">
        <v>329</v>
      </c>
      <c r="C81" s="364" t="s">
        <v>346</v>
      </c>
      <c r="D81" s="694">
        <v>30</v>
      </c>
      <c r="E81" s="694">
        <v>32</v>
      </c>
      <c r="F81" s="732"/>
      <c r="G81" s="733"/>
      <c r="H81" s="733" t="s">
        <v>436</v>
      </c>
      <c r="I81" s="733" t="s">
        <v>436</v>
      </c>
      <c r="J81" s="382"/>
      <c r="K81" s="14" t="s">
        <v>280</v>
      </c>
      <c r="L81" s="1" t="s">
        <v>329</v>
      </c>
      <c r="M81" s="718" t="s">
        <v>346</v>
      </c>
      <c r="N81" s="734"/>
      <c r="O81" s="847"/>
    </row>
    <row r="82" spans="1:15" s="79" customFormat="1" ht="12.75" customHeight="1" thickBot="1">
      <c r="A82" s="730" t="s">
        <v>330</v>
      </c>
      <c r="B82" s="365" t="s">
        <v>331</v>
      </c>
      <c r="C82" s="364" t="s">
        <v>346</v>
      </c>
      <c r="D82" s="694">
        <v>40</v>
      </c>
      <c r="E82" s="694">
        <v>32</v>
      </c>
      <c r="F82" s="732"/>
      <c r="G82" s="733"/>
      <c r="H82" s="733" t="s">
        <v>436</v>
      </c>
      <c r="I82" s="733" t="s">
        <v>436</v>
      </c>
      <c r="J82" s="382"/>
      <c r="K82" s="882" t="s">
        <v>330</v>
      </c>
      <c r="L82" s="883" t="s">
        <v>331</v>
      </c>
      <c r="M82" s="884" t="s">
        <v>346</v>
      </c>
      <c r="N82" s="885"/>
      <c r="O82" s="886"/>
    </row>
    <row r="83" spans="1:15" s="79" customFormat="1" ht="12.75" customHeight="1" thickBot="1">
      <c r="A83" s="887" t="s">
        <v>174</v>
      </c>
      <c r="B83" s="875" t="s">
        <v>18</v>
      </c>
      <c r="C83" s="888" t="s">
        <v>346</v>
      </c>
      <c r="D83" s="889" t="s">
        <v>393</v>
      </c>
      <c r="E83" s="889">
        <v>0</v>
      </c>
      <c r="F83" s="732"/>
      <c r="G83" s="733"/>
      <c r="H83" s="733" t="s">
        <v>436</v>
      </c>
      <c r="I83" s="733" t="s">
        <v>436</v>
      </c>
      <c r="J83" s="846"/>
      <c r="K83" s="890" t="s">
        <v>174</v>
      </c>
      <c r="L83" s="891" t="s">
        <v>18</v>
      </c>
      <c r="M83" s="892" t="s">
        <v>346</v>
      </c>
      <c r="N83" s="737"/>
      <c r="O83" s="738"/>
    </row>
    <row r="84" spans="1:15" s="79" customFormat="1" ht="12.75" customHeight="1">
      <c r="A84" s="1134"/>
      <c r="B84" s="1135"/>
      <c r="C84" s="1136"/>
      <c r="D84" s="1137"/>
      <c r="E84" s="1137"/>
      <c r="F84" s="1138"/>
      <c r="G84" s="1138"/>
      <c r="H84" s="1138"/>
      <c r="I84" s="1138"/>
      <c r="J84" s="846"/>
      <c r="K84" s="91"/>
      <c r="L84" s="1139"/>
      <c r="M84" s="382"/>
      <c r="N84" s="1140"/>
      <c r="O84" s="1140"/>
    </row>
    <row r="85" spans="1:15" s="79" customFormat="1" ht="12.75" customHeight="1">
      <c r="A85" s="1134"/>
      <c r="B85" s="1141" t="s">
        <v>178</v>
      </c>
      <c r="C85" s="1136"/>
      <c r="D85" s="1137"/>
      <c r="E85" s="1137"/>
      <c r="F85" s="1138"/>
      <c r="G85" s="1138"/>
      <c r="H85" s="1138"/>
      <c r="I85" s="1138"/>
      <c r="J85" s="846"/>
      <c r="K85" s="91"/>
      <c r="L85" s="1139"/>
      <c r="M85" s="382"/>
      <c r="N85" s="1140"/>
      <c r="O85" s="1140"/>
    </row>
    <row r="86" spans="1:15" s="79" customFormat="1" ht="12.75" customHeight="1">
      <c r="A86" s="1134"/>
      <c r="B86" s="1135" t="s">
        <v>179</v>
      </c>
      <c r="C86" s="731" t="s">
        <v>346</v>
      </c>
      <c r="D86" s="1142" t="e">
        <v>#VALUE!</v>
      </c>
      <c r="E86" s="1142">
        <v>763</v>
      </c>
      <c r="F86" s="1138"/>
      <c r="G86" s="1138"/>
      <c r="H86" s="1138"/>
      <c r="I86" s="1138"/>
      <c r="J86" s="846"/>
      <c r="K86" s="91"/>
      <c r="L86" s="1139"/>
      <c r="M86" s="382"/>
      <c r="N86" s="1140"/>
      <c r="O86" s="1140"/>
    </row>
    <row r="87" spans="1:15" s="79" customFormat="1" ht="12.75" customHeight="1">
      <c r="A87" s="1134"/>
      <c r="B87" s="1135" t="s">
        <v>180</v>
      </c>
      <c r="C87" s="731" t="s">
        <v>346</v>
      </c>
      <c r="D87" s="1142">
        <v>554</v>
      </c>
      <c r="E87" s="1142">
        <v>150</v>
      </c>
      <c r="F87" s="1138"/>
      <c r="G87" s="1138"/>
      <c r="H87" s="1138"/>
      <c r="I87" s="1138"/>
      <c r="J87" s="846"/>
      <c r="K87" s="91"/>
      <c r="L87" s="1139"/>
      <c r="M87" s="382"/>
      <c r="N87" s="1140"/>
      <c r="O87" s="1140"/>
    </row>
    <row r="88" spans="1:15" s="79" customFormat="1" ht="12.75" customHeight="1">
      <c r="A88" s="1134"/>
      <c r="B88" s="1135" t="s">
        <v>75</v>
      </c>
      <c r="C88" s="731" t="s">
        <v>346</v>
      </c>
      <c r="D88" s="1142" t="e">
        <v>#VALUE!</v>
      </c>
      <c r="E88" s="1142">
        <v>150</v>
      </c>
      <c r="F88" s="1138"/>
      <c r="G88" s="1138"/>
      <c r="H88" s="1138"/>
      <c r="I88" s="1138"/>
      <c r="J88" s="846"/>
      <c r="K88" s="91"/>
      <c r="L88" s="1139"/>
      <c r="M88" s="382"/>
      <c r="N88" s="1140"/>
      <c r="O88" s="1140"/>
    </row>
    <row r="89" spans="1:236" s="337" customFormat="1" ht="12.75" customHeight="1" thickBot="1">
      <c r="A89" s="125"/>
      <c r="B89" s="89"/>
      <c r="C89" s="125"/>
      <c r="D89" s="339"/>
      <c r="E89" s="340"/>
      <c r="J89" s="338"/>
      <c r="K89" s="61" t="s">
        <v>238</v>
      </c>
      <c r="P89" s="79"/>
      <c r="Q89" s="79"/>
      <c r="R89" s="79"/>
      <c r="S89" s="79"/>
      <c r="T89" s="79"/>
      <c r="U89" s="79"/>
      <c r="V89" s="79"/>
      <c r="W89" s="79"/>
      <c r="X89" s="79"/>
      <c r="Y89" s="79"/>
      <c r="Z89" s="79"/>
      <c r="AA89" s="79"/>
      <c r="AB89" s="79"/>
      <c r="AC89" s="79"/>
      <c r="AD89" s="79"/>
      <c r="AE89" s="79"/>
      <c r="AF89" s="79"/>
      <c r="AG89" s="79"/>
      <c r="AH89" s="79"/>
      <c r="AI89" s="79"/>
      <c r="AJ89" s="79"/>
      <c r="AK89" s="79"/>
      <c r="AL89" s="79"/>
      <c r="AM89" s="79"/>
      <c r="AN89" s="79"/>
      <c r="AO89" s="79"/>
      <c r="AP89" s="79"/>
      <c r="AQ89" s="79"/>
      <c r="AR89" s="79"/>
      <c r="AS89" s="79"/>
      <c r="AT89" s="79"/>
      <c r="AU89" s="79"/>
      <c r="AV89" s="79"/>
      <c r="AW89" s="79"/>
      <c r="AX89" s="79"/>
      <c r="AY89" s="79"/>
      <c r="AZ89" s="79"/>
      <c r="BA89" s="79"/>
      <c r="BB89" s="79"/>
      <c r="BC89" s="79"/>
      <c r="BD89" s="79"/>
      <c r="BE89" s="79"/>
      <c r="BF89" s="79"/>
      <c r="BG89" s="79"/>
      <c r="BH89" s="79"/>
      <c r="BI89" s="79"/>
      <c r="BJ89" s="79"/>
      <c r="BK89" s="79"/>
      <c r="BL89" s="79"/>
      <c r="BM89" s="79"/>
      <c r="BN89" s="79"/>
      <c r="BO89" s="79"/>
      <c r="BP89" s="79"/>
      <c r="BQ89" s="79"/>
      <c r="BR89" s="79"/>
      <c r="BS89" s="79"/>
      <c r="BT89" s="79"/>
      <c r="BU89" s="79"/>
      <c r="BV89" s="79"/>
      <c r="BW89" s="79"/>
      <c r="BX89" s="79"/>
      <c r="BY89" s="79"/>
      <c r="BZ89" s="79"/>
      <c r="CA89" s="79"/>
      <c r="CB89" s="79"/>
      <c r="CC89" s="79"/>
      <c r="CD89" s="79"/>
      <c r="CE89" s="79"/>
      <c r="CF89" s="79"/>
      <c r="CG89" s="79"/>
      <c r="CH89" s="79"/>
      <c r="CI89" s="79"/>
      <c r="CJ89" s="79"/>
      <c r="CK89" s="79"/>
      <c r="CL89" s="79"/>
      <c r="CM89" s="79"/>
      <c r="CN89" s="79"/>
      <c r="CO89" s="79"/>
      <c r="CP89" s="79"/>
      <c r="CQ89" s="79"/>
      <c r="CR89" s="79"/>
      <c r="CS89" s="79"/>
      <c r="CT89" s="79"/>
      <c r="CU89" s="79"/>
      <c r="CV89" s="79"/>
      <c r="CW89" s="79"/>
      <c r="CX89" s="79"/>
      <c r="CY89" s="79"/>
      <c r="CZ89" s="79"/>
      <c r="DA89" s="79"/>
      <c r="DB89" s="79"/>
      <c r="DC89" s="79"/>
      <c r="DD89" s="79"/>
      <c r="DE89" s="79"/>
      <c r="DF89" s="79"/>
      <c r="DG89" s="79"/>
      <c r="DH89" s="79"/>
      <c r="DI89" s="79"/>
      <c r="DJ89" s="79"/>
      <c r="DK89" s="79"/>
      <c r="DL89" s="79"/>
      <c r="DM89" s="79"/>
      <c r="DN89" s="79"/>
      <c r="DO89" s="79"/>
      <c r="DP89" s="79"/>
      <c r="DQ89" s="79"/>
      <c r="DR89" s="79"/>
      <c r="DS89" s="79"/>
      <c r="DT89" s="79"/>
      <c r="DU89" s="79"/>
      <c r="DV89" s="79"/>
      <c r="DW89" s="79"/>
      <c r="DX89" s="79"/>
      <c r="DY89" s="79"/>
      <c r="DZ89" s="79"/>
      <c r="EA89" s="79"/>
      <c r="EB89" s="79"/>
      <c r="EC89" s="79"/>
      <c r="ED89" s="79"/>
      <c r="EE89" s="79"/>
      <c r="EF89" s="79"/>
      <c r="EG89" s="79"/>
      <c r="EH89" s="79"/>
      <c r="EI89" s="79"/>
      <c r="EJ89" s="79"/>
      <c r="EK89" s="79"/>
      <c r="EL89" s="79"/>
      <c r="EM89" s="79"/>
      <c r="EN89" s="79"/>
      <c r="EO89" s="79"/>
      <c r="EP89" s="79"/>
      <c r="EQ89" s="79"/>
      <c r="ER89" s="79"/>
      <c r="ES89" s="79"/>
      <c r="ET89" s="79"/>
      <c r="EU89" s="79"/>
      <c r="EV89" s="79"/>
      <c r="EW89" s="79"/>
      <c r="EX89" s="79"/>
      <c r="EY89" s="79"/>
      <c r="EZ89" s="79"/>
      <c r="FA89" s="79"/>
      <c r="FB89" s="79"/>
      <c r="FC89" s="79"/>
      <c r="FD89" s="79"/>
      <c r="FE89" s="79"/>
      <c r="FF89" s="79"/>
      <c r="FG89" s="79"/>
      <c r="FH89" s="79"/>
      <c r="FI89" s="79"/>
      <c r="FJ89" s="79"/>
      <c r="FK89" s="79"/>
      <c r="FL89" s="79"/>
      <c r="FM89" s="79"/>
      <c r="FN89" s="79"/>
      <c r="FO89" s="79"/>
      <c r="FP89" s="79"/>
      <c r="FQ89" s="79"/>
      <c r="FR89" s="79"/>
      <c r="FS89" s="79"/>
      <c r="FT89" s="79"/>
      <c r="FU89" s="79"/>
      <c r="FV89" s="79"/>
      <c r="FW89" s="79"/>
      <c r="FX89" s="79"/>
      <c r="FY89" s="79"/>
      <c r="FZ89" s="79"/>
      <c r="GA89" s="79"/>
      <c r="GB89" s="79"/>
      <c r="GC89" s="79"/>
      <c r="GD89" s="79"/>
      <c r="GE89" s="79"/>
      <c r="GF89" s="79"/>
      <c r="GG89" s="79"/>
      <c r="GH89" s="79"/>
      <c r="GI89" s="79"/>
      <c r="GJ89" s="79"/>
      <c r="GK89" s="79"/>
      <c r="GL89" s="79"/>
      <c r="GM89" s="79"/>
      <c r="GN89" s="79"/>
      <c r="GO89" s="79"/>
      <c r="GP89" s="79"/>
      <c r="GQ89" s="79"/>
      <c r="GR89" s="79"/>
      <c r="GS89" s="79"/>
      <c r="GT89" s="79"/>
      <c r="GU89" s="79"/>
      <c r="GV89" s="79"/>
      <c r="GW89" s="79"/>
      <c r="GX89" s="79"/>
      <c r="GY89" s="79"/>
      <c r="GZ89" s="79"/>
      <c r="HA89" s="79"/>
      <c r="HB89" s="79"/>
      <c r="HC89" s="79"/>
      <c r="HD89" s="79"/>
      <c r="HE89" s="79"/>
      <c r="HF89" s="79"/>
      <c r="HG89" s="79"/>
      <c r="HH89" s="79"/>
      <c r="HI89" s="79"/>
      <c r="HJ89" s="79"/>
      <c r="HK89" s="79"/>
      <c r="HL89" s="79"/>
      <c r="HM89" s="79"/>
      <c r="HN89" s="79"/>
      <c r="HO89" s="79"/>
      <c r="HP89" s="79"/>
      <c r="HQ89" s="79"/>
      <c r="HR89" s="79"/>
      <c r="HS89" s="79"/>
      <c r="HT89" s="79"/>
      <c r="HU89" s="79"/>
      <c r="HV89" s="79"/>
      <c r="HW89" s="79"/>
      <c r="HX89" s="79"/>
      <c r="HY89" s="79"/>
      <c r="HZ89" s="79"/>
      <c r="IA89" s="79"/>
      <c r="IB89" s="79"/>
    </row>
    <row r="90" spans="1:11" s="337" customFormat="1" ht="12.75" customHeight="1" thickBot="1">
      <c r="A90" s="125"/>
      <c r="B90" s="89"/>
      <c r="C90" s="330" t="s">
        <v>158</v>
      </c>
      <c r="D90" s="331">
        <v>0</v>
      </c>
      <c r="E90" s="331">
        <v>1</v>
      </c>
      <c r="J90" s="338"/>
      <c r="K90" s="61" t="s">
        <v>238</v>
      </c>
    </row>
    <row r="91" spans="1:11" ht="12.75" customHeight="1" thickBot="1">
      <c r="A91" s="341"/>
      <c r="B91" s="341"/>
      <c r="C91" s="330" t="s">
        <v>175</v>
      </c>
      <c r="D91" s="331">
        <v>22</v>
      </c>
      <c r="E91" s="331">
        <v>-4</v>
      </c>
      <c r="K91" s="61" t="s">
        <v>238</v>
      </c>
    </row>
    <row r="92" spans="1:11" ht="12.75" customHeight="1">
      <c r="A92" s="341"/>
      <c r="B92" s="341"/>
      <c r="C92" s="341"/>
      <c r="D92" s="341"/>
      <c r="K92" s="61" t="s">
        <v>238</v>
      </c>
    </row>
    <row r="93" spans="1:11" ht="12.75" customHeight="1">
      <c r="A93" s="341"/>
      <c r="B93" s="341"/>
      <c r="C93" s="341"/>
      <c r="D93" s="341"/>
      <c r="K93" s="61" t="s">
        <v>238</v>
      </c>
    </row>
    <row r="94" spans="1:4" ht="12.75" customHeight="1">
      <c r="A94" s="341"/>
      <c r="B94" s="341"/>
      <c r="C94" s="341"/>
      <c r="D94" s="341"/>
    </row>
    <row r="95" spans="1:4" ht="12.75" customHeight="1">
      <c r="A95" s="341"/>
      <c r="B95" s="341"/>
      <c r="C95" s="341"/>
      <c r="D95" s="341"/>
    </row>
    <row r="96" spans="1:4" ht="12.75" customHeight="1">
      <c r="A96" s="341"/>
      <c r="B96" s="341"/>
      <c r="C96" s="341"/>
      <c r="D96" s="341"/>
    </row>
    <row r="97" spans="1:4" ht="12.75" customHeight="1">
      <c r="A97" s="341"/>
      <c r="B97" s="341"/>
      <c r="C97" s="341"/>
      <c r="D97" s="341"/>
    </row>
    <row r="98" spans="1:4" ht="12.75" customHeight="1">
      <c r="A98" s="341"/>
      <c r="B98" s="341"/>
      <c r="C98" s="341"/>
      <c r="D98" s="341"/>
    </row>
    <row r="99" spans="1:4" ht="12.75" customHeight="1">
      <c r="A99" s="341"/>
      <c r="B99" s="341"/>
      <c r="C99" s="341"/>
      <c r="D99" s="341"/>
    </row>
    <row r="100" spans="1:4" ht="12.75" customHeight="1">
      <c r="A100" s="341"/>
      <c r="B100" s="341"/>
      <c r="C100" s="341"/>
      <c r="D100" s="341"/>
    </row>
    <row r="101" spans="1:4" ht="12.75" customHeight="1">
      <c r="A101" s="341"/>
      <c r="B101" s="341"/>
      <c r="C101" s="341"/>
      <c r="D101" s="341"/>
    </row>
    <row r="102" spans="1:4" ht="12.75" customHeight="1">
      <c r="A102" s="341"/>
      <c r="B102" s="341"/>
      <c r="C102" s="341"/>
      <c r="D102" s="341"/>
    </row>
    <row r="103" spans="1:4" ht="12.75" customHeight="1">
      <c r="A103" s="341"/>
      <c r="B103" s="341"/>
      <c r="C103" s="341"/>
      <c r="D103" s="341"/>
    </row>
    <row r="104" spans="1:4" ht="12.75" customHeight="1">
      <c r="A104" s="341"/>
      <c r="B104" s="341"/>
      <c r="C104" s="341"/>
      <c r="D104" s="341"/>
    </row>
    <row r="105" spans="1:4" ht="12.75" customHeight="1">
      <c r="A105" s="341"/>
      <c r="B105" s="341"/>
      <c r="C105" s="341"/>
      <c r="D105" s="341"/>
    </row>
    <row r="106" spans="1:4" ht="12.75" customHeight="1">
      <c r="A106" s="341"/>
      <c r="B106" s="341"/>
      <c r="C106" s="341"/>
      <c r="D106" s="341"/>
    </row>
    <row r="107" spans="1:4" ht="12.75" customHeight="1">
      <c r="A107" s="341"/>
      <c r="B107" s="341"/>
      <c r="C107" s="341"/>
      <c r="D107" s="341"/>
    </row>
    <row r="108" spans="1:4" ht="12.75" customHeight="1">
      <c r="A108" s="341"/>
      <c r="B108" s="341"/>
      <c r="C108" s="341"/>
      <c r="D108" s="341"/>
    </row>
    <row r="109" spans="2:12" ht="12.75" customHeight="1" hidden="1">
      <c r="B109" s="11" t="s">
        <v>36</v>
      </c>
      <c r="C109" s="82"/>
      <c r="D109" s="82"/>
      <c r="E109" s="342"/>
      <c r="L109" s="343" t="str">
        <f>B109</f>
        <v>Derived data</v>
      </c>
    </row>
    <row r="110" spans="2:13" ht="12.75" customHeight="1" hidden="1">
      <c r="B110" s="53" t="s">
        <v>37</v>
      </c>
      <c r="C110" s="43" t="s">
        <v>346</v>
      </c>
      <c r="D110" s="68" t="e">
        <f>D74+D75+D76</f>
        <v>#VALUE!</v>
      </c>
      <c r="E110" s="84">
        <f>E74+E75+E76</f>
        <v>464</v>
      </c>
      <c r="J110" s="893"/>
      <c r="K110" s="344"/>
      <c r="L110" s="344" t="str">
        <f>B110</f>
        <v>Printing + Writing Paper</v>
      </c>
      <c r="M110" s="345"/>
    </row>
    <row r="111" spans="2:13" ht="12.75" customHeight="1" hidden="1" thickBot="1">
      <c r="B111" s="54" t="s">
        <v>38</v>
      </c>
      <c r="C111" s="43" t="s">
        <v>346</v>
      </c>
      <c r="D111" s="346" t="e">
        <f>D77+(D79+D80+D81+D82)+D83</f>
        <v>#VALUE!</v>
      </c>
      <c r="E111" s="347">
        <f>E77+(E79+E80+E81+E82)+E83</f>
        <v>109</v>
      </c>
      <c r="J111" s="894"/>
      <c r="K111" s="102"/>
      <c r="L111" s="102" t="str">
        <f>B111</f>
        <v>Other Paper +Paperboard</v>
      </c>
      <c r="M111" s="348"/>
    </row>
    <row r="112" spans="2:13" ht="12.75" customHeight="1" hidden="1" thickBot="1">
      <c r="B112" s="54" t="s">
        <v>48</v>
      </c>
      <c r="C112" s="43" t="s">
        <v>346</v>
      </c>
      <c r="D112" s="346" t="e">
        <f>D79+D80+D81+D82</f>
        <v>#VALUE!</v>
      </c>
      <c r="E112" s="346">
        <f>E79+E80+E81+E82</f>
        <v>92</v>
      </c>
      <c r="J112" s="894"/>
      <c r="K112" s="60"/>
      <c r="L112" s="60" t="str">
        <f>B112</f>
        <v>Wrapping  + Packaging Paper and Paperboard</v>
      </c>
      <c r="M112" s="349"/>
    </row>
    <row r="113" spans="19:20" ht="12.75" customHeight="1" hidden="1">
      <c r="S113" s="350"/>
      <c r="T113" s="350"/>
    </row>
    <row r="114" spans="19:20" ht="12.75" customHeight="1">
      <c r="S114" s="350"/>
      <c r="T114" s="350"/>
    </row>
    <row r="115" spans="19:20" ht="12.75" customHeight="1">
      <c r="S115" s="350"/>
      <c r="T115" s="350"/>
    </row>
    <row r="116" spans="19:20" ht="12.75" customHeight="1">
      <c r="S116" s="350"/>
      <c r="T116" s="350"/>
    </row>
    <row r="117" spans="19:20" ht="12.75" customHeight="1">
      <c r="S117" s="350"/>
      <c r="T117" s="350"/>
    </row>
    <row r="118" spans="19:20" ht="12.75" customHeight="1">
      <c r="S118" s="350"/>
      <c r="T118" s="350"/>
    </row>
    <row r="119" spans="19:20" ht="12.75" customHeight="1">
      <c r="S119" s="350"/>
      <c r="T119" s="350"/>
    </row>
    <row r="120" spans="19:20" ht="12.75" customHeight="1">
      <c r="S120" s="350"/>
      <c r="T120" s="350"/>
    </row>
    <row r="121" spans="19:41" ht="12.75" customHeight="1">
      <c r="S121" s="350"/>
      <c r="T121" s="350"/>
      <c r="AL121" s="351" t="s">
        <v>238</v>
      </c>
      <c r="AM121" s="351" t="s">
        <v>238</v>
      </c>
      <c r="AN121" s="351" t="s">
        <v>238</v>
      </c>
      <c r="AO121" s="351" t="s">
        <v>238</v>
      </c>
    </row>
    <row r="122" spans="19:20" ht="12.75" customHeight="1">
      <c r="S122" s="350"/>
      <c r="T122" s="350"/>
    </row>
    <row r="123" spans="19:20" ht="12.75" customHeight="1">
      <c r="S123" s="350"/>
      <c r="T123" s="350"/>
    </row>
    <row r="124" spans="19:20" ht="12.75" customHeight="1">
      <c r="S124" s="350"/>
      <c r="T124" s="350"/>
    </row>
    <row r="125" spans="19:20" ht="12.75" customHeight="1">
      <c r="S125" s="350"/>
      <c r="T125" s="350"/>
    </row>
    <row r="126" spans="19:20" ht="12.75" customHeight="1">
      <c r="S126" s="350"/>
      <c r="T126" s="350"/>
    </row>
    <row r="127" spans="19:20" ht="12.75" customHeight="1">
      <c r="S127" s="350"/>
      <c r="T127" s="350"/>
    </row>
    <row r="128" spans="19:20" ht="12.75" customHeight="1">
      <c r="S128" s="350"/>
      <c r="T128" s="350"/>
    </row>
    <row r="129" spans="19:20" ht="12.75" customHeight="1">
      <c r="S129" s="350"/>
      <c r="T129" s="350"/>
    </row>
    <row r="130" spans="19:20" ht="12.75" customHeight="1">
      <c r="S130" s="350"/>
      <c r="T130" s="350"/>
    </row>
    <row r="131" spans="19:20" ht="12.75" customHeight="1">
      <c r="S131" s="350"/>
      <c r="T131" s="350"/>
    </row>
    <row r="132" spans="19:20" ht="12.75" customHeight="1">
      <c r="S132" s="350"/>
      <c r="T132" s="350"/>
    </row>
    <row r="133" spans="19:20" ht="12.75" customHeight="1">
      <c r="S133" s="350"/>
      <c r="T133" s="350"/>
    </row>
    <row r="134" spans="19:20" ht="12.75" customHeight="1">
      <c r="S134" s="350"/>
      <c r="T134" s="350"/>
    </row>
    <row r="135" spans="19:20" ht="12.75" customHeight="1">
      <c r="S135" s="350"/>
      <c r="T135" s="350"/>
    </row>
    <row r="136" spans="19:20" ht="12.75" customHeight="1">
      <c r="S136" s="350"/>
      <c r="T136" s="350"/>
    </row>
    <row r="137" spans="19:20" ht="12.75" customHeight="1">
      <c r="S137" s="350"/>
      <c r="T137" s="350"/>
    </row>
    <row r="138" spans="19:20" ht="12.75" customHeight="1">
      <c r="S138" s="350"/>
      <c r="T138" s="350"/>
    </row>
    <row r="139" spans="19:20" ht="12.75" customHeight="1">
      <c r="S139" s="350"/>
      <c r="T139" s="350"/>
    </row>
    <row r="140" spans="19:20" ht="12.75" customHeight="1">
      <c r="S140" s="350"/>
      <c r="T140" s="350"/>
    </row>
    <row r="141" spans="19:20" ht="12.75" customHeight="1">
      <c r="S141" s="350"/>
      <c r="T141" s="350"/>
    </row>
    <row r="142" spans="19:20" ht="12.75" customHeight="1">
      <c r="S142" s="350"/>
      <c r="T142" s="350"/>
    </row>
    <row r="143" spans="19:20" ht="12.75" customHeight="1">
      <c r="S143" s="350"/>
      <c r="T143" s="350"/>
    </row>
    <row r="144" spans="19:20" ht="12.75" customHeight="1">
      <c r="S144" s="350"/>
      <c r="T144" s="350"/>
    </row>
    <row r="145" spans="19:20" ht="12.75" customHeight="1">
      <c r="S145" s="350"/>
      <c r="T145" s="350"/>
    </row>
    <row r="146" spans="19:20" ht="12.75" customHeight="1">
      <c r="S146" s="350"/>
      <c r="T146" s="350"/>
    </row>
    <row r="147" spans="19:20" ht="12.75" customHeight="1">
      <c r="S147" s="350"/>
      <c r="T147" s="350"/>
    </row>
    <row r="148" spans="19:20" ht="12.75" customHeight="1">
      <c r="S148" s="350"/>
      <c r="T148" s="350"/>
    </row>
    <row r="149" spans="19:20" ht="12.75" customHeight="1">
      <c r="S149" s="350"/>
      <c r="T149" s="350"/>
    </row>
    <row r="150" spans="19:20" ht="12.75" customHeight="1">
      <c r="S150" s="350"/>
      <c r="T150" s="350"/>
    </row>
    <row r="151" spans="19:20" ht="12.75" customHeight="1">
      <c r="S151" s="350"/>
      <c r="T151" s="350"/>
    </row>
    <row r="152" spans="19:20" ht="12.75" customHeight="1">
      <c r="S152" s="350"/>
      <c r="T152" s="350"/>
    </row>
    <row r="153" spans="19:20" ht="12.75" customHeight="1">
      <c r="S153" s="350"/>
      <c r="T153" s="350"/>
    </row>
    <row r="154" spans="19:20" ht="12.75" customHeight="1">
      <c r="S154" s="350"/>
      <c r="T154" s="350"/>
    </row>
    <row r="155" spans="19:20" ht="12.75" customHeight="1">
      <c r="S155" s="350"/>
      <c r="T155" s="350"/>
    </row>
    <row r="156" spans="19:20" ht="12.75" customHeight="1">
      <c r="S156" s="350"/>
      <c r="T156" s="350"/>
    </row>
    <row r="157" spans="19:20" ht="12.75" customHeight="1">
      <c r="S157" s="350"/>
      <c r="T157" s="350"/>
    </row>
    <row r="158" spans="19:20" ht="12.75" customHeight="1">
      <c r="S158" s="350"/>
      <c r="T158" s="350"/>
    </row>
    <row r="159" spans="19:20" ht="12.75" customHeight="1">
      <c r="S159" s="350"/>
      <c r="T159" s="350"/>
    </row>
    <row r="160" spans="19:20" ht="12.75" customHeight="1">
      <c r="S160" s="350"/>
      <c r="T160" s="350"/>
    </row>
    <row r="161" spans="19:20" ht="12.75" customHeight="1">
      <c r="S161" s="350"/>
      <c r="T161" s="350"/>
    </row>
    <row r="162" spans="19:20" ht="12.75" customHeight="1">
      <c r="S162" s="350"/>
      <c r="T162" s="350"/>
    </row>
    <row r="163" spans="19:20" ht="12.75" customHeight="1">
      <c r="S163" s="350"/>
      <c r="T163" s="350"/>
    </row>
    <row r="164" spans="19:20" ht="12.75" customHeight="1">
      <c r="S164" s="350"/>
      <c r="T164" s="350"/>
    </row>
    <row r="165" spans="19:20" ht="12.75" customHeight="1">
      <c r="S165" s="350"/>
      <c r="T165" s="350"/>
    </row>
    <row r="166" spans="19:20" ht="12.75" customHeight="1">
      <c r="S166" s="350"/>
      <c r="T166" s="350"/>
    </row>
    <row r="167" spans="19:20" ht="12.75" customHeight="1">
      <c r="S167" s="350"/>
      <c r="T167" s="350"/>
    </row>
    <row r="168" spans="19:20" ht="12.75" customHeight="1">
      <c r="S168" s="350"/>
      <c r="T168" s="350"/>
    </row>
    <row r="169" spans="19:20" ht="12.75" customHeight="1">
      <c r="S169" s="350"/>
      <c r="T169" s="350"/>
    </row>
    <row r="170" spans="19:20" ht="12.75" customHeight="1">
      <c r="S170" s="350"/>
      <c r="T170" s="350"/>
    </row>
    <row r="171" spans="19:20" ht="12.75" customHeight="1">
      <c r="S171" s="350"/>
      <c r="T171" s="350"/>
    </row>
    <row r="172" spans="19:20" ht="12.75" customHeight="1">
      <c r="S172" s="350"/>
      <c r="T172" s="350"/>
    </row>
    <row r="173" spans="19:20" ht="12.75" customHeight="1">
      <c r="S173" s="350"/>
      <c r="T173" s="350"/>
    </row>
    <row r="174" spans="19:20" ht="12.75" customHeight="1">
      <c r="S174" s="350"/>
      <c r="T174" s="350"/>
    </row>
    <row r="175" spans="19:20" ht="12.75" customHeight="1">
      <c r="S175" s="350"/>
      <c r="T175" s="350"/>
    </row>
    <row r="176" spans="19:20" ht="12.75" customHeight="1">
      <c r="S176" s="350"/>
      <c r="T176" s="350"/>
    </row>
    <row r="177" spans="19:20" ht="12.75" customHeight="1">
      <c r="S177" s="350"/>
      <c r="T177" s="350"/>
    </row>
    <row r="178" spans="19:20" ht="12.75" customHeight="1">
      <c r="S178" s="350"/>
      <c r="T178" s="350"/>
    </row>
    <row r="179" spans="19:20" ht="12.75" customHeight="1">
      <c r="S179" s="350"/>
      <c r="T179" s="350"/>
    </row>
    <row r="180" spans="19:20" ht="12.75" customHeight="1">
      <c r="S180" s="350"/>
      <c r="T180" s="350"/>
    </row>
    <row r="181" spans="19:20" ht="12.75" customHeight="1">
      <c r="S181" s="350"/>
      <c r="T181" s="350"/>
    </row>
    <row r="182" spans="19:20" ht="12.75" customHeight="1">
      <c r="S182" s="350"/>
      <c r="T182" s="350"/>
    </row>
    <row r="183" spans="19:20" ht="12.75" customHeight="1">
      <c r="S183" s="350"/>
      <c r="T183" s="350"/>
    </row>
    <row r="184" spans="19:20" ht="12.75" customHeight="1">
      <c r="S184" s="350"/>
      <c r="T184" s="350"/>
    </row>
    <row r="185" spans="19:20" ht="12.75" customHeight="1">
      <c r="S185" s="350"/>
      <c r="T185" s="350"/>
    </row>
    <row r="186" spans="19:20" ht="12.75" customHeight="1">
      <c r="S186" s="350"/>
      <c r="T186" s="350"/>
    </row>
    <row r="187" spans="19:20" ht="12.75" customHeight="1">
      <c r="S187" s="350"/>
      <c r="T187" s="350"/>
    </row>
    <row r="188" spans="19:20" ht="12.75" customHeight="1">
      <c r="S188" s="350"/>
      <c r="T188" s="350"/>
    </row>
    <row r="189" spans="19:20" ht="12.75" customHeight="1">
      <c r="S189" s="350"/>
      <c r="T189" s="350"/>
    </row>
    <row r="190" spans="19:20" ht="12.75" customHeight="1">
      <c r="S190" s="350"/>
      <c r="T190" s="350"/>
    </row>
    <row r="191" spans="19:20" ht="12.75" customHeight="1">
      <c r="S191" s="350"/>
      <c r="T191" s="350"/>
    </row>
    <row r="192" spans="19:20" ht="12.75" customHeight="1">
      <c r="S192" s="350"/>
      <c r="T192" s="350"/>
    </row>
    <row r="193" spans="19:20" ht="12.75" customHeight="1">
      <c r="S193" s="350"/>
      <c r="T193" s="350"/>
    </row>
    <row r="194" spans="19:20" ht="12.75" customHeight="1">
      <c r="S194" s="350"/>
      <c r="T194" s="350"/>
    </row>
    <row r="195" spans="19:20" ht="12.75" customHeight="1">
      <c r="S195" s="350"/>
      <c r="T195" s="350"/>
    </row>
    <row r="196" spans="19:20" ht="12.75" customHeight="1">
      <c r="S196" s="350"/>
      <c r="T196" s="350"/>
    </row>
    <row r="197" spans="19:20" ht="12.75" customHeight="1">
      <c r="S197" s="350"/>
      <c r="T197" s="350"/>
    </row>
    <row r="198" spans="19:20" ht="12.75" customHeight="1">
      <c r="S198" s="350"/>
      <c r="T198" s="350"/>
    </row>
    <row r="199" spans="19:20" ht="12.75" customHeight="1">
      <c r="S199" s="350"/>
      <c r="T199" s="350"/>
    </row>
    <row r="200" spans="19:20" ht="12.75" customHeight="1">
      <c r="S200" s="350"/>
      <c r="T200" s="350"/>
    </row>
    <row r="201" spans="19:20" ht="12.75" customHeight="1">
      <c r="S201" s="350"/>
      <c r="T201" s="350"/>
    </row>
    <row r="202" spans="19:20" ht="12.75" customHeight="1">
      <c r="S202" s="350"/>
      <c r="T202" s="350"/>
    </row>
    <row r="203" spans="19:20" ht="12.75" customHeight="1">
      <c r="S203" s="350"/>
      <c r="T203" s="350"/>
    </row>
    <row r="204" spans="19:20" ht="12.75" customHeight="1">
      <c r="S204" s="350"/>
      <c r="T204" s="350"/>
    </row>
    <row r="205" spans="19:20" ht="12.75" customHeight="1">
      <c r="S205" s="350"/>
      <c r="T205" s="350"/>
    </row>
    <row r="206" spans="19:20" ht="12.75" customHeight="1">
      <c r="S206" s="350"/>
      <c r="T206" s="350"/>
    </row>
    <row r="207" spans="19:20" ht="12.75" customHeight="1">
      <c r="S207" s="350"/>
      <c r="T207" s="350"/>
    </row>
    <row r="208" spans="19:20" ht="12.75" customHeight="1">
      <c r="S208" s="350"/>
      <c r="T208" s="350"/>
    </row>
    <row r="209" spans="19:20" ht="12.75" customHeight="1">
      <c r="S209" s="350"/>
      <c r="T209" s="350"/>
    </row>
    <row r="210" spans="19:20" ht="12.75" customHeight="1">
      <c r="S210" s="350"/>
      <c r="T210" s="350"/>
    </row>
    <row r="211" spans="19:20" ht="12.75" customHeight="1">
      <c r="S211" s="350"/>
      <c r="T211" s="350"/>
    </row>
    <row r="212" spans="19:20" ht="12.75" customHeight="1">
      <c r="S212" s="350"/>
      <c r="T212" s="350"/>
    </row>
    <row r="213" spans="19:20" ht="12.75" customHeight="1">
      <c r="S213" s="350"/>
      <c r="T213" s="350"/>
    </row>
    <row r="214" spans="19:20" ht="12.75" customHeight="1">
      <c r="S214" s="350"/>
      <c r="T214" s="350"/>
    </row>
    <row r="215" spans="19:20" ht="12.75" customHeight="1">
      <c r="S215" s="350"/>
      <c r="T215" s="350"/>
    </row>
    <row r="216" spans="19:20" ht="12.75" customHeight="1">
      <c r="S216" s="350"/>
      <c r="T216" s="350"/>
    </row>
    <row r="217" spans="19:20" ht="12.75" customHeight="1">
      <c r="S217" s="350"/>
      <c r="T217" s="350"/>
    </row>
    <row r="218" spans="19:20" ht="12.75" customHeight="1">
      <c r="S218" s="350"/>
      <c r="T218" s="350"/>
    </row>
    <row r="219" spans="19:20" ht="12.75" customHeight="1">
      <c r="S219" s="350"/>
      <c r="T219" s="350"/>
    </row>
    <row r="220" spans="19:20" ht="12.75" customHeight="1">
      <c r="S220" s="350"/>
      <c r="T220" s="350"/>
    </row>
    <row r="221" spans="19:20" ht="12.75" customHeight="1">
      <c r="S221" s="350"/>
      <c r="T221" s="350"/>
    </row>
    <row r="222" spans="19:20" ht="12.75" customHeight="1">
      <c r="S222" s="350"/>
      <c r="T222" s="350"/>
    </row>
    <row r="223" spans="19:20" ht="12.75" customHeight="1">
      <c r="S223" s="350"/>
      <c r="T223" s="350"/>
    </row>
    <row r="224" spans="19:20" ht="12.75" customHeight="1">
      <c r="S224" s="350"/>
      <c r="T224" s="350"/>
    </row>
    <row r="225" spans="19:20" ht="12.75" customHeight="1">
      <c r="S225" s="350"/>
      <c r="T225" s="350"/>
    </row>
  </sheetData>
  <sheetProtection selectLockedCells="1"/>
  <mergeCells count="10">
    <mergeCell ref="C3:E3"/>
    <mergeCell ref="C5:E5"/>
    <mergeCell ref="C2:D2"/>
    <mergeCell ref="K3:N6"/>
    <mergeCell ref="A12:E12"/>
    <mergeCell ref="C10:C11"/>
    <mergeCell ref="A5:B6"/>
    <mergeCell ref="A7:B7"/>
    <mergeCell ref="A8:B8"/>
    <mergeCell ref="N7:O8"/>
  </mergeCells>
  <conditionalFormatting sqref="D91:E91">
    <cfRule type="cellIs" priority="1" dxfId="0" operator="greaterThan" stopIfTrue="1">
      <formula>0</formula>
    </cfRule>
  </conditionalFormatting>
  <printOptions horizontalCentered="1"/>
  <pageMargins left="0.3937007874015748" right="0.3937007874015748" top="0.1968503937007874" bottom="0.1968503937007874" header="0.1968503937007874" footer="0.1968503937007874"/>
  <pageSetup fitToHeight="1" fitToWidth="1" horizontalDpi="600" verticalDpi="600" orientation="portrait" paperSize="9" scale="60" r:id="rId2"/>
  <colBreaks count="1" manualBreakCount="1">
    <brk id="5" max="65535" man="1"/>
  </colBreaks>
  <drawing r:id="rId1"/>
</worksheet>
</file>

<file path=xl/worksheets/sheet10.xml><?xml version="1.0" encoding="utf-8"?>
<worksheet xmlns="http://schemas.openxmlformats.org/spreadsheetml/2006/main" xmlns:r="http://schemas.openxmlformats.org/officeDocument/2006/relationships">
  <dimension ref="A1:A1"/>
  <sheetViews>
    <sheetView zoomScalePageLayoutView="0" workbookViewId="0" topLeftCell="A1">
      <selection activeCell="A43" sqref="A43:E43"/>
    </sheetView>
  </sheetViews>
  <sheetFormatPr defaultColWidth="11.00390625" defaultRowHeight="12.75"/>
  <sheetData/>
  <sheetProtection/>
  <printOptions/>
  <pageMargins left="0.75" right="0.75" top="1" bottom="1" header="0.5" footer="0.5"/>
  <pageSetup orientation="portrait" paperSize="9"/>
  <drawing r:id="rId1"/>
</worksheet>
</file>

<file path=xl/worksheets/sheet11.xml><?xml version="1.0" encoding="utf-8"?>
<worksheet xmlns="http://schemas.openxmlformats.org/spreadsheetml/2006/main" xmlns:r="http://schemas.openxmlformats.org/officeDocument/2006/relationships">
  <dimension ref="B1:B2"/>
  <sheetViews>
    <sheetView zoomScalePageLayoutView="0" workbookViewId="0" topLeftCell="A1">
      <selection activeCell="A43" sqref="A43:E43"/>
    </sheetView>
  </sheetViews>
  <sheetFormatPr defaultColWidth="11.00390625" defaultRowHeight="12.75"/>
  <sheetData>
    <row r="1" ht="12">
      <c r="B1" t="s">
        <v>40</v>
      </c>
    </row>
    <row r="2" ht="12">
      <c r="B2" s="98">
        <f>'JQ1 Production'!D13+'JQ2 TTrade'!D11+'JQ2 TTrade'!H11</f>
        <v>15027.823</v>
      </c>
    </row>
  </sheetData>
  <sheetProtection/>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G1"/>
  <sheetViews>
    <sheetView zoomScalePageLayoutView="0" workbookViewId="0" topLeftCell="A1">
      <selection activeCell="A43" sqref="A43:E43"/>
    </sheetView>
  </sheetViews>
  <sheetFormatPr defaultColWidth="11.00390625" defaultRowHeight="12.75"/>
  <cols>
    <col min="1" max="1" width="10.00390625" style="0" bestFit="1" customWidth="1"/>
    <col min="2" max="2" width="13.00390625" style="0" bestFit="1" customWidth="1"/>
    <col min="3" max="3" width="16.00390625" style="0" bestFit="1" customWidth="1"/>
    <col min="4" max="4" width="8.00390625" style="0" bestFit="1" customWidth="1"/>
    <col min="5" max="5" width="13.00390625" style="0" bestFit="1" customWidth="1"/>
    <col min="6" max="7" width="8.00390625" style="0" bestFit="1" customWidth="1"/>
  </cols>
  <sheetData>
    <row r="1" spans="1:7" ht="12">
      <c r="A1" t="s">
        <v>41</v>
      </c>
      <c r="B1" t="s">
        <v>42</v>
      </c>
      <c r="C1" t="s">
        <v>43</v>
      </c>
      <c r="D1" t="s">
        <v>44</v>
      </c>
      <c r="E1" t="s">
        <v>45</v>
      </c>
      <c r="F1" t="s">
        <v>46</v>
      </c>
      <c r="G1" t="s">
        <v>47</v>
      </c>
    </row>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tabColor indexed="57"/>
    <pageSetUpPr fitToPage="1"/>
  </sheetPr>
  <dimension ref="A1:BL107"/>
  <sheetViews>
    <sheetView showGridLines="0" zoomScale="70" zoomScaleNormal="70" zoomScaleSheetLayoutView="75" zoomScalePageLayoutView="0" workbookViewId="0" topLeftCell="A1">
      <selection activeCell="A8" sqref="A8"/>
    </sheetView>
  </sheetViews>
  <sheetFormatPr defaultColWidth="9.625" defaultRowHeight="12.75" customHeight="1"/>
  <cols>
    <col min="1" max="1" width="8.25390625" style="81" customWidth="1"/>
    <col min="2" max="2" width="39.50390625" style="35" customWidth="1"/>
    <col min="3" max="3" width="10.00390625" style="35" customWidth="1"/>
    <col min="4" max="11" width="19.125" style="35" customWidth="1"/>
    <col min="12" max="26" width="7.00390625" style="35" customWidth="1"/>
    <col min="27" max="27" width="7.00390625" style="350" customWidth="1"/>
    <col min="28" max="28" width="9.375" style="35" customWidth="1"/>
    <col min="29" max="29" width="56.375" style="35" customWidth="1"/>
    <col min="30" max="30" width="9.375" style="35" customWidth="1"/>
    <col min="31" max="40" width="10.75390625" style="35" customWidth="1"/>
    <col min="41" max="41" width="58.375" style="35" customWidth="1"/>
    <col min="42" max="42" width="9.375" style="35" customWidth="1"/>
    <col min="43" max="43" width="14.375" style="35" customWidth="1"/>
    <col min="44" max="46" width="12.875" style="35" customWidth="1"/>
    <col min="47" max="47" width="12.625" style="35" customWidth="1"/>
    <col min="48" max="48" width="10.875" style="35" customWidth="1"/>
    <col min="49" max="49" width="62.375" style="35" bestFit="1" customWidth="1"/>
    <col min="50" max="50" width="10.375" style="35" bestFit="1" customWidth="1"/>
    <col min="51" max="54" width="12.625" style="35" customWidth="1"/>
    <col min="55" max="55" width="11.125" style="35" customWidth="1"/>
    <col min="56" max="56" width="11.625" style="35" customWidth="1"/>
    <col min="57" max="57" width="12.625" style="35" customWidth="1"/>
    <col min="58" max="58" width="10.875" style="35" customWidth="1"/>
    <col min="59" max="59" width="62.375" style="35" bestFit="1" customWidth="1"/>
    <col min="60" max="60" width="10.375" style="35" bestFit="1" customWidth="1"/>
    <col min="61" max="64" width="12.625" style="35" customWidth="1"/>
    <col min="65" max="65" width="16.875" style="35" customWidth="1"/>
    <col min="66" max="67" width="9.625" style="0" customWidth="1"/>
    <col min="68" max="16384" width="9.625" style="35" customWidth="1"/>
  </cols>
  <sheetData>
    <row r="1" spans="55:56" ht="12.75" customHeight="1" thickBot="1">
      <c r="BC1" s="1168"/>
      <c r="BD1" s="1168"/>
    </row>
    <row r="2" spans="1:62" ht="16.5" customHeight="1">
      <c r="A2" s="452"/>
      <c r="B2" s="454"/>
      <c r="C2" s="454"/>
      <c r="D2" s="1328" t="s">
        <v>238</v>
      </c>
      <c r="E2" s="1328" t="s">
        <v>258</v>
      </c>
      <c r="F2" s="454"/>
      <c r="G2" s="895" t="s">
        <v>292</v>
      </c>
      <c r="H2" s="1334" t="s">
        <v>435</v>
      </c>
      <c r="I2" s="1335"/>
      <c r="J2" s="896"/>
      <c r="K2" s="897"/>
      <c r="L2" s="6"/>
      <c r="M2" s="7"/>
      <c r="N2" s="7"/>
      <c r="O2" s="898"/>
      <c r="P2" s="7"/>
      <c r="Q2" s="7"/>
      <c r="R2" s="7"/>
      <c r="S2" s="6"/>
      <c r="T2" s="30"/>
      <c r="U2" s="30"/>
      <c r="V2" s="30"/>
      <c r="W2" s="6"/>
      <c r="X2" s="6"/>
      <c r="Y2" s="6"/>
      <c r="Z2" s="6"/>
      <c r="AA2" s="899"/>
      <c r="AB2" s="1296"/>
      <c r="AC2" s="1296"/>
      <c r="AD2" s="1296"/>
      <c r="AE2" s="1296"/>
      <c r="AF2" s="1296"/>
      <c r="AN2" s="1296"/>
      <c r="AO2" s="1296"/>
      <c r="AP2" s="1296"/>
      <c r="AQ2" s="1296"/>
      <c r="AR2" s="1296"/>
      <c r="AS2" s="696"/>
      <c r="AT2" s="696"/>
      <c r="AV2" s="1119"/>
      <c r="AW2" s="1119"/>
      <c r="AX2" s="1119"/>
      <c r="AY2" s="1120">
        <v>0</v>
      </c>
      <c r="AZ2" s="367" t="s">
        <v>144</v>
      </c>
      <c r="BF2" s="1296"/>
      <c r="BG2" s="1296"/>
      <c r="BH2" s="1296"/>
      <c r="BI2" s="1296"/>
      <c r="BJ2" s="367"/>
    </row>
    <row r="3" spans="1:63" ht="16.5" customHeight="1">
      <c r="A3" s="456"/>
      <c r="B3" s="7"/>
      <c r="C3" s="7"/>
      <c r="D3" s="1329"/>
      <c r="E3" s="1329"/>
      <c r="F3" s="7"/>
      <c r="G3" s="414" t="s">
        <v>255</v>
      </c>
      <c r="H3" s="137"/>
      <c r="I3" s="137"/>
      <c r="J3" s="138"/>
      <c r="K3" s="900"/>
      <c r="L3" s="6"/>
      <c r="M3" s="7"/>
      <c r="N3" s="7"/>
      <c r="O3" s="901"/>
      <c r="P3" s="7"/>
      <c r="Q3" s="7"/>
      <c r="R3" s="7"/>
      <c r="S3" s="6"/>
      <c r="T3" s="30"/>
      <c r="U3" s="30"/>
      <c r="V3" s="30"/>
      <c r="W3" s="6"/>
      <c r="X3" s="6"/>
      <c r="Y3" s="6"/>
      <c r="Z3" s="6"/>
      <c r="AA3" s="899"/>
      <c r="AB3" s="1296"/>
      <c r="AC3" s="1296"/>
      <c r="AD3" s="1296"/>
      <c r="AE3" s="1296"/>
      <c r="AF3" s="1296"/>
      <c r="AN3" s="1296"/>
      <c r="AO3" s="1296"/>
      <c r="AP3" s="1296"/>
      <c r="AQ3" s="1296"/>
      <c r="AR3" s="1296"/>
      <c r="AS3" s="696"/>
      <c r="AT3" s="696"/>
      <c r="AV3" s="1119"/>
      <c r="AW3" s="1119"/>
      <c r="AX3" s="1119"/>
      <c r="AY3" s="369" t="s">
        <v>145</v>
      </c>
      <c r="AZ3" s="367" t="s">
        <v>151</v>
      </c>
      <c r="BF3" s="1296"/>
      <c r="BG3" s="1296"/>
      <c r="BH3" s="1296"/>
      <c r="BI3" s="1296"/>
      <c r="BJ3" s="367" t="s">
        <v>155</v>
      </c>
      <c r="BK3" s="370" t="s">
        <v>157</v>
      </c>
    </row>
    <row r="4" spans="1:62" ht="16.5" customHeight="1">
      <c r="A4" s="456"/>
      <c r="B4" s="7"/>
      <c r="C4" s="7"/>
      <c r="D4" s="7"/>
      <c r="E4" s="415" t="s">
        <v>245</v>
      </c>
      <c r="F4" s="7"/>
      <c r="G4" s="414" t="s">
        <v>251</v>
      </c>
      <c r="H4" s="137"/>
      <c r="I4" s="1315"/>
      <c r="J4" s="1315"/>
      <c r="K4" s="1316"/>
      <c r="L4" s="6"/>
      <c r="M4" s="7"/>
      <c r="N4" s="7"/>
      <c r="O4" s="902"/>
      <c r="P4" s="7"/>
      <c r="Q4" s="7"/>
      <c r="R4" s="7"/>
      <c r="S4" s="6"/>
      <c r="T4" s="6"/>
      <c r="U4" s="6"/>
      <c r="V4" s="6"/>
      <c r="W4" s="6"/>
      <c r="X4" s="6"/>
      <c r="Y4" s="6"/>
      <c r="Z4" s="6"/>
      <c r="AA4" s="899"/>
      <c r="AB4" s="1296"/>
      <c r="AC4" s="1296"/>
      <c r="AD4" s="1296"/>
      <c r="AE4" s="1296"/>
      <c r="AF4" s="1296"/>
      <c r="AN4" s="1296"/>
      <c r="AO4" s="1296"/>
      <c r="AP4" s="1296"/>
      <c r="AQ4" s="1296"/>
      <c r="AR4" s="1296"/>
      <c r="AS4" s="696"/>
      <c r="AT4" s="696"/>
      <c r="AV4" s="1119"/>
      <c r="AW4" s="1119"/>
      <c r="AX4" s="1119"/>
      <c r="AY4" s="369" t="s">
        <v>146</v>
      </c>
      <c r="AZ4" s="367" t="s">
        <v>147</v>
      </c>
      <c r="BF4" s="1296"/>
      <c r="BG4" s="1296"/>
      <c r="BH4" s="1296"/>
      <c r="BI4" s="1296"/>
      <c r="BJ4" s="367" t="s">
        <v>156</v>
      </c>
    </row>
    <row r="5" spans="1:62" ht="16.5" customHeight="1">
      <c r="A5" s="456"/>
      <c r="B5" s="416" t="s">
        <v>238</v>
      </c>
      <c r="C5" s="417"/>
      <c r="D5" s="7"/>
      <c r="E5" s="418" t="s">
        <v>316</v>
      </c>
      <c r="F5" s="7"/>
      <c r="G5" s="414" t="s">
        <v>252</v>
      </c>
      <c r="H5" s="137"/>
      <c r="I5" s="143"/>
      <c r="J5" s="419" t="s">
        <v>253</v>
      </c>
      <c r="K5" s="900" t="e">
        <f>#REF!</f>
        <v>#REF!</v>
      </c>
      <c r="L5" s="6"/>
      <c r="M5" s="7"/>
      <c r="N5" s="7"/>
      <c r="O5" s="902"/>
      <c r="P5" s="7"/>
      <c r="Q5" s="7"/>
      <c r="R5" s="7"/>
      <c r="S5" s="6"/>
      <c r="T5" s="903"/>
      <c r="U5" s="6"/>
      <c r="V5" s="6"/>
      <c r="W5" s="6"/>
      <c r="X5" s="6"/>
      <c r="Y5" s="6"/>
      <c r="Z5" s="6"/>
      <c r="AA5" s="899"/>
      <c r="AC5" s="71" t="s">
        <v>35</v>
      </c>
      <c r="AO5" s="71" t="s">
        <v>55</v>
      </c>
      <c r="AW5" s="371" t="s">
        <v>227</v>
      </c>
      <c r="AX5" s="369"/>
      <c r="AY5" s="369" t="s">
        <v>148</v>
      </c>
      <c r="AZ5" s="367" t="s">
        <v>152</v>
      </c>
      <c r="BG5" s="371" t="s">
        <v>228</v>
      </c>
      <c r="BH5" s="369"/>
      <c r="BI5" s="369"/>
      <c r="BJ5" s="367"/>
    </row>
    <row r="6" spans="1:62" ht="16.5" customHeight="1" thickBot="1">
      <c r="A6" s="456"/>
      <c r="B6" s="1330" t="s">
        <v>388</v>
      </c>
      <c r="C6" s="1331"/>
      <c r="D6" s="1332"/>
      <c r="E6" s="420"/>
      <c r="F6" s="7"/>
      <c r="G6" s="421" t="s">
        <v>254</v>
      </c>
      <c r="H6" s="137"/>
      <c r="I6" s="137"/>
      <c r="J6" s="138"/>
      <c r="K6" s="900"/>
      <c r="L6" s="904" t="s">
        <v>182</v>
      </c>
      <c r="M6" s="904" t="s">
        <v>182</v>
      </c>
      <c r="N6" s="904" t="s">
        <v>182</v>
      </c>
      <c r="O6" s="904" t="s">
        <v>182</v>
      </c>
      <c r="P6" s="904" t="s">
        <v>182</v>
      </c>
      <c r="Q6" s="904" t="s">
        <v>182</v>
      </c>
      <c r="R6" s="904" t="s">
        <v>182</v>
      </c>
      <c r="S6" s="904" t="s">
        <v>182</v>
      </c>
      <c r="T6" s="904" t="s">
        <v>183</v>
      </c>
      <c r="U6" s="904" t="s">
        <v>183</v>
      </c>
      <c r="V6" s="904" t="s">
        <v>183</v>
      </c>
      <c r="W6" s="904" t="s">
        <v>183</v>
      </c>
      <c r="X6" s="904" t="s">
        <v>183</v>
      </c>
      <c r="Y6" s="904" t="s">
        <v>183</v>
      </c>
      <c r="Z6" s="904" t="s">
        <v>183</v>
      </c>
      <c r="AA6" s="904" t="s">
        <v>183</v>
      </c>
      <c r="AC6" s="10"/>
      <c r="AD6" s="10"/>
      <c r="AH6" s="72" t="str">
        <f>G2</f>
        <v>Country: </v>
      </c>
      <c r="AI6" s="1333" t="str">
        <f>H2</f>
        <v>Norway</v>
      </c>
      <c r="AJ6" s="1333"/>
      <c r="AK6" s="1333"/>
      <c r="AL6" s="1333"/>
      <c r="AM6" s="113"/>
      <c r="AN6" s="113"/>
      <c r="AO6" s="113"/>
      <c r="AQ6" s="72" t="str">
        <f>G2</f>
        <v>Country: </v>
      </c>
      <c r="AR6" s="372" t="str">
        <f>H2</f>
        <v>Norway</v>
      </c>
      <c r="AS6" s="372"/>
      <c r="AT6" s="372"/>
      <c r="AX6" s="369"/>
      <c r="AY6" s="369" t="s">
        <v>149</v>
      </c>
      <c r="AZ6" s="367" t="s">
        <v>153</v>
      </c>
      <c r="BC6" s="35" t="s">
        <v>379</v>
      </c>
      <c r="BD6" s="1169">
        <v>2</v>
      </c>
      <c r="BG6" s="35" t="s">
        <v>154</v>
      </c>
      <c r="BH6" s="369"/>
      <c r="BI6" s="369"/>
      <c r="BJ6" s="367"/>
    </row>
    <row r="7" spans="1:62" ht="18.75" thickBot="1">
      <c r="A7" s="456"/>
      <c r="B7" s="905" t="s">
        <v>387</v>
      </c>
      <c r="C7" s="7"/>
      <c r="D7" s="906"/>
      <c r="E7" s="907" t="s">
        <v>136</v>
      </c>
      <c r="F7" s="762" t="s">
        <v>238</v>
      </c>
      <c r="G7" s="908" t="s">
        <v>238</v>
      </c>
      <c r="H7" s="909"/>
      <c r="I7" s="909"/>
      <c r="J7" s="910"/>
      <c r="K7" s="911"/>
      <c r="L7" s="6"/>
      <c r="M7" s="7"/>
      <c r="N7" s="6"/>
      <c r="O7" s="6"/>
      <c r="P7" s="6"/>
      <c r="Q7" s="7"/>
      <c r="R7" s="7"/>
      <c r="S7" s="6"/>
      <c r="T7" s="903"/>
      <c r="U7" s="7"/>
      <c r="V7" s="6"/>
      <c r="W7" s="6"/>
      <c r="X7" s="6"/>
      <c r="Y7" s="7"/>
      <c r="Z7" s="7"/>
      <c r="AA7" s="6"/>
      <c r="AB7" s="73"/>
      <c r="AC7" s="74" t="s">
        <v>316</v>
      </c>
      <c r="AD7" s="75"/>
      <c r="AE7" s="1302" t="s">
        <v>32</v>
      </c>
      <c r="AF7" s="1302"/>
      <c r="AG7" s="1302"/>
      <c r="AH7" s="1302"/>
      <c r="AI7" s="1302"/>
      <c r="AJ7" s="1302"/>
      <c r="AK7" s="1302"/>
      <c r="AL7" s="1303"/>
      <c r="AM7" s="97"/>
      <c r="AN7" s="116"/>
      <c r="AO7" s="94"/>
      <c r="AP7" s="373"/>
      <c r="AQ7" s="374"/>
      <c r="AR7" s="1129"/>
      <c r="AS7" s="1131"/>
      <c r="AT7" s="83"/>
      <c r="AX7" s="369"/>
      <c r="AY7" s="369" t="s">
        <v>150</v>
      </c>
      <c r="AZ7" s="367" t="s">
        <v>229</v>
      </c>
      <c r="BH7" s="369"/>
      <c r="BI7" s="369"/>
      <c r="BJ7" s="367"/>
    </row>
    <row r="8" spans="1:64" s="85" customFormat="1" ht="13.5" customHeight="1">
      <c r="A8" s="912" t="s">
        <v>256</v>
      </c>
      <c r="B8" s="913" t="s">
        <v>238</v>
      </c>
      <c r="C8" s="914" t="s">
        <v>311</v>
      </c>
      <c r="D8" s="1317" t="s">
        <v>241</v>
      </c>
      <c r="E8" s="1317"/>
      <c r="F8" s="1317"/>
      <c r="G8" s="1318"/>
      <c r="H8" s="1317" t="s">
        <v>244</v>
      </c>
      <c r="I8" s="1317"/>
      <c r="J8" s="1317"/>
      <c r="K8" s="1319"/>
      <c r="L8" s="915" t="s">
        <v>137</v>
      </c>
      <c r="M8" s="916"/>
      <c r="N8" s="916"/>
      <c r="O8" s="917"/>
      <c r="P8" s="916" t="s">
        <v>138</v>
      </c>
      <c r="Q8" s="918"/>
      <c r="R8" s="918"/>
      <c r="S8" s="919"/>
      <c r="T8" s="920" t="s">
        <v>137</v>
      </c>
      <c r="U8" s="916"/>
      <c r="V8" s="916"/>
      <c r="W8" s="917"/>
      <c r="X8" s="916" t="s">
        <v>138</v>
      </c>
      <c r="Y8" s="918"/>
      <c r="Z8" s="918"/>
      <c r="AA8" s="919"/>
      <c r="AB8" s="76" t="s">
        <v>256</v>
      </c>
      <c r="AC8" s="31"/>
      <c r="AD8" s="38"/>
      <c r="AE8" s="1304" t="s">
        <v>241</v>
      </c>
      <c r="AF8" s="1304"/>
      <c r="AG8" s="1304"/>
      <c r="AH8" s="1305"/>
      <c r="AI8" s="1306" t="s">
        <v>244</v>
      </c>
      <c r="AJ8" s="1306" t="s">
        <v>238</v>
      </c>
      <c r="AK8" s="1306" t="s">
        <v>238</v>
      </c>
      <c r="AL8" s="1307" t="s">
        <v>238</v>
      </c>
      <c r="AM8" s="95"/>
      <c r="AN8" s="224" t="str">
        <f>A8</f>
        <v>Product</v>
      </c>
      <c r="AO8" s="95"/>
      <c r="AP8" s="375" t="s">
        <v>238</v>
      </c>
      <c r="AQ8" s="1308" t="s">
        <v>54</v>
      </c>
      <c r="AR8" s="1309"/>
      <c r="AS8" s="1313" t="s">
        <v>233</v>
      </c>
      <c r="AT8" s="1314"/>
      <c r="AU8" s="85" t="s">
        <v>238</v>
      </c>
      <c r="AV8" s="311" t="s">
        <v>256</v>
      </c>
      <c r="AW8" s="312" t="s">
        <v>238</v>
      </c>
      <c r="AX8" s="324" t="s">
        <v>139</v>
      </c>
      <c r="AY8" s="1310" t="s">
        <v>241</v>
      </c>
      <c r="AZ8" s="1311"/>
      <c r="BA8" s="1311" t="s">
        <v>244</v>
      </c>
      <c r="BB8" s="1312"/>
      <c r="BC8" s="85" t="s">
        <v>380</v>
      </c>
      <c r="BD8" s="85" t="s">
        <v>381</v>
      </c>
      <c r="BF8" s="311" t="s">
        <v>256</v>
      </c>
      <c r="BG8" s="312" t="s">
        <v>238</v>
      </c>
      <c r="BH8" s="324" t="s">
        <v>139</v>
      </c>
      <c r="BI8" s="1310" t="s">
        <v>241</v>
      </c>
      <c r="BJ8" s="1311"/>
      <c r="BK8" s="1311" t="s">
        <v>244</v>
      </c>
      <c r="BL8" s="1312"/>
    </row>
    <row r="9" spans="1:64" ht="12.75" customHeight="1">
      <c r="A9" s="921" t="s">
        <v>281</v>
      </c>
      <c r="B9" s="423" t="s">
        <v>256</v>
      </c>
      <c r="C9" s="922" t="s">
        <v>312</v>
      </c>
      <c r="D9" s="1322">
        <v>2013</v>
      </c>
      <c r="E9" s="1323"/>
      <c r="F9" s="1320">
        <v>2014</v>
      </c>
      <c r="G9" s="1323"/>
      <c r="H9" s="1322">
        <v>2013</v>
      </c>
      <c r="I9" s="1323"/>
      <c r="J9" s="1320">
        <v>2014</v>
      </c>
      <c r="K9" s="1321"/>
      <c r="L9" s="923">
        <v>2013</v>
      </c>
      <c r="M9" s="924"/>
      <c r="N9" s="924">
        <v>2014</v>
      </c>
      <c r="O9" s="686"/>
      <c r="P9" s="925">
        <v>2013</v>
      </c>
      <c r="Q9" s="925"/>
      <c r="R9" s="925">
        <v>2014</v>
      </c>
      <c r="S9" s="6"/>
      <c r="T9" s="926">
        <v>2013</v>
      </c>
      <c r="U9" s="924"/>
      <c r="V9" s="924">
        <v>2014</v>
      </c>
      <c r="W9" s="686"/>
      <c r="X9" s="925">
        <v>2013</v>
      </c>
      <c r="Y9" s="925"/>
      <c r="Z9" s="925">
        <v>2014</v>
      </c>
      <c r="AA9" s="6"/>
      <c r="AB9" s="42" t="s">
        <v>281</v>
      </c>
      <c r="AC9" s="31"/>
      <c r="AD9" s="40"/>
      <c r="AE9" s="1324">
        <v>2013</v>
      </c>
      <c r="AF9" s="1325" t="s">
        <v>238</v>
      </c>
      <c r="AG9" s="1326">
        <v>2014</v>
      </c>
      <c r="AH9" s="1325" t="s">
        <v>238</v>
      </c>
      <c r="AI9" s="1324">
        <v>2013</v>
      </c>
      <c r="AJ9" s="1325" t="s">
        <v>238</v>
      </c>
      <c r="AK9" s="1326">
        <v>2014</v>
      </c>
      <c r="AL9" s="1327" t="s">
        <v>238</v>
      </c>
      <c r="AM9" s="39"/>
      <c r="AN9" s="225" t="str">
        <f>A9</f>
        <v>code</v>
      </c>
      <c r="AO9" s="39"/>
      <c r="AP9" s="375" t="s">
        <v>238</v>
      </c>
      <c r="AQ9" s="112">
        <f>D9</f>
        <v>2013</v>
      </c>
      <c r="AR9" s="112">
        <f>F9</f>
        <v>2014</v>
      </c>
      <c r="AS9" s="1132">
        <f>AQ9</f>
        <v>2013</v>
      </c>
      <c r="AT9" s="117">
        <f>AR9</f>
        <v>2014</v>
      </c>
      <c r="AU9" s="35" t="s">
        <v>238</v>
      </c>
      <c r="AV9" s="313" t="s">
        <v>281</v>
      </c>
      <c r="AW9" s="24" t="s">
        <v>256</v>
      </c>
      <c r="AX9" s="186" t="s">
        <v>140</v>
      </c>
      <c r="AY9" s="679">
        <f>D9</f>
        <v>2013</v>
      </c>
      <c r="AZ9" s="679">
        <f>F9</f>
        <v>2014</v>
      </c>
      <c r="BA9" s="680">
        <f>D9</f>
        <v>2013</v>
      </c>
      <c r="BB9" s="681">
        <f>F9</f>
        <v>2014</v>
      </c>
      <c r="BC9" s="85" t="s">
        <v>382</v>
      </c>
      <c r="BD9" s="85" t="s">
        <v>383</v>
      </c>
      <c r="BF9" s="313" t="s">
        <v>281</v>
      </c>
      <c r="BG9" s="24" t="s">
        <v>256</v>
      </c>
      <c r="BH9" s="186" t="s">
        <v>140</v>
      </c>
      <c r="BI9" s="679">
        <f>D9</f>
        <v>2013</v>
      </c>
      <c r="BJ9" s="679">
        <f>F9</f>
        <v>2014</v>
      </c>
      <c r="BK9" s="680">
        <f>D9</f>
        <v>2013</v>
      </c>
      <c r="BL9" s="681">
        <f>F9</f>
        <v>2014</v>
      </c>
    </row>
    <row r="10" spans="1:64" ht="21" customHeight="1">
      <c r="A10" s="927" t="s">
        <v>238</v>
      </c>
      <c r="B10" s="424"/>
      <c r="C10" s="928" t="s">
        <v>238</v>
      </c>
      <c r="D10" s="929" t="s">
        <v>239</v>
      </c>
      <c r="E10" s="425" t="s">
        <v>20</v>
      </c>
      <c r="F10" s="425" t="s">
        <v>239</v>
      </c>
      <c r="G10" s="425" t="s">
        <v>20</v>
      </c>
      <c r="H10" s="425" t="s">
        <v>239</v>
      </c>
      <c r="I10" s="425" t="s">
        <v>20</v>
      </c>
      <c r="J10" s="425" t="s">
        <v>239</v>
      </c>
      <c r="K10" s="930" t="s">
        <v>20</v>
      </c>
      <c r="L10" s="931" t="s">
        <v>239</v>
      </c>
      <c r="M10" s="931" t="s">
        <v>20</v>
      </c>
      <c r="N10" s="931" t="s">
        <v>239</v>
      </c>
      <c r="O10" s="932" t="s">
        <v>20</v>
      </c>
      <c r="P10" s="931" t="s">
        <v>239</v>
      </c>
      <c r="Q10" s="931" t="s">
        <v>20</v>
      </c>
      <c r="R10" s="931" t="s">
        <v>239</v>
      </c>
      <c r="S10" s="931" t="s">
        <v>20</v>
      </c>
      <c r="T10" s="933" t="s">
        <v>239</v>
      </c>
      <c r="U10" s="931" t="s">
        <v>20</v>
      </c>
      <c r="V10" s="931" t="s">
        <v>239</v>
      </c>
      <c r="W10" s="931" t="s">
        <v>20</v>
      </c>
      <c r="X10" s="933" t="s">
        <v>239</v>
      </c>
      <c r="Y10" s="931" t="s">
        <v>20</v>
      </c>
      <c r="Z10" s="931" t="s">
        <v>239</v>
      </c>
      <c r="AA10" s="931" t="s">
        <v>20</v>
      </c>
      <c r="AB10" s="28" t="s">
        <v>238</v>
      </c>
      <c r="AC10" s="31"/>
      <c r="AD10" s="41"/>
      <c r="AE10" s="39" t="s">
        <v>239</v>
      </c>
      <c r="AF10" s="36" t="s">
        <v>20</v>
      </c>
      <c r="AG10" s="24" t="s">
        <v>239</v>
      </c>
      <c r="AH10" s="36" t="s">
        <v>20</v>
      </c>
      <c r="AI10" s="25" t="s">
        <v>239</v>
      </c>
      <c r="AJ10" s="36" t="s">
        <v>20</v>
      </c>
      <c r="AK10" s="24" t="s">
        <v>239</v>
      </c>
      <c r="AL10" s="37" t="s">
        <v>20</v>
      </c>
      <c r="AM10" s="39"/>
      <c r="AN10" s="226" t="str">
        <f>A10</f>
        <v> </v>
      </c>
      <c r="AO10" s="96"/>
      <c r="AP10" s="376" t="s">
        <v>238</v>
      </c>
      <c r="AQ10" s="377"/>
      <c r="AR10" s="1127"/>
      <c r="AS10" s="1133"/>
      <c r="AT10" s="378"/>
      <c r="AV10" s="314" t="s">
        <v>238</v>
      </c>
      <c r="AW10" s="49"/>
      <c r="AX10" s="26" t="s">
        <v>238</v>
      </c>
      <c r="AY10" s="50"/>
      <c r="AZ10" s="50"/>
      <c r="BA10" s="50"/>
      <c r="BB10" s="315"/>
      <c r="BF10" s="314" t="s">
        <v>238</v>
      </c>
      <c r="BG10" s="49"/>
      <c r="BH10" s="26" t="s">
        <v>238</v>
      </c>
      <c r="BI10" s="50"/>
      <c r="BJ10" s="50"/>
      <c r="BK10" s="50"/>
      <c r="BL10" s="315"/>
    </row>
    <row r="11" spans="1:64" s="380" customFormat="1" ht="15" customHeight="1">
      <c r="A11" s="934">
        <v>1</v>
      </c>
      <c r="B11" s="428" t="s">
        <v>248</v>
      </c>
      <c r="C11" s="935" t="s">
        <v>34</v>
      </c>
      <c r="D11" s="309">
        <v>782.544</v>
      </c>
      <c r="E11" s="309">
        <v>408378</v>
      </c>
      <c r="F11" s="309">
        <v>558.047</v>
      </c>
      <c r="G11" s="309">
        <v>321451</v>
      </c>
      <c r="H11" s="309">
        <v>2646.989</v>
      </c>
      <c r="I11" s="309">
        <v>1144825</v>
      </c>
      <c r="J11" s="309">
        <v>3312.2990000000004</v>
      </c>
      <c r="K11" s="936">
        <v>1493284</v>
      </c>
      <c r="L11" s="937" t="s">
        <v>436</v>
      </c>
      <c r="M11" s="937" t="s">
        <v>436</v>
      </c>
      <c r="N11" s="937" t="s">
        <v>436</v>
      </c>
      <c r="O11" s="938" t="s">
        <v>436</v>
      </c>
      <c r="P11" s="937" t="s">
        <v>436</v>
      </c>
      <c r="Q11" s="937" t="s">
        <v>436</v>
      </c>
      <c r="R11" s="937" t="s">
        <v>436</v>
      </c>
      <c r="S11" s="937" t="s">
        <v>436</v>
      </c>
      <c r="T11" s="939" t="s">
        <v>436</v>
      </c>
      <c r="U11" s="727" t="s">
        <v>436</v>
      </c>
      <c r="V11" s="727" t="s">
        <v>436</v>
      </c>
      <c r="W11" s="727" t="s">
        <v>436</v>
      </c>
      <c r="X11" s="939" t="s">
        <v>436</v>
      </c>
      <c r="Y11" s="727" t="s">
        <v>436</v>
      </c>
      <c r="Z11" s="727" t="s">
        <v>436</v>
      </c>
      <c r="AA11" s="940" t="s">
        <v>436</v>
      </c>
      <c r="AB11" s="2">
        <v>1</v>
      </c>
      <c r="AC11" s="16" t="s">
        <v>248</v>
      </c>
      <c r="AD11" s="90" t="s">
        <v>237</v>
      </c>
      <c r="AE11" s="941">
        <v>0</v>
      </c>
      <c r="AF11" s="941">
        <v>0</v>
      </c>
      <c r="AG11" s="941">
        <v>0</v>
      </c>
      <c r="AH11" s="941">
        <v>0</v>
      </c>
      <c r="AI11" s="941">
        <v>0</v>
      </c>
      <c r="AJ11" s="941">
        <v>0</v>
      </c>
      <c r="AK11" s="941">
        <v>0</v>
      </c>
      <c r="AL11" s="942">
        <v>0</v>
      </c>
      <c r="AM11" s="943"/>
      <c r="AN11" s="227">
        <f>A11</f>
        <v>1</v>
      </c>
      <c r="AO11" s="16" t="str">
        <f aca="true" t="shared" si="0" ref="AO11:AP30">B11</f>
        <v>ROUNDWOOD</v>
      </c>
      <c r="AP11" s="90" t="str">
        <f t="shared" si="0"/>
        <v>1000 m3</v>
      </c>
      <c r="AQ11" s="394">
        <f>IF(ISNUMBER('JQ1 Production'!D13+D11-H11),'JQ1 Production'!D13+D11-H11,IF(ISNUMBER(H11-D11),"NT "&amp;H11-D11,"…"))</f>
        <v>9733.845000000001</v>
      </c>
      <c r="AR11" s="1123">
        <f>IF(ISNUMBER('JQ1 Production'!E13+F11-J11),'JQ1 Production'!E13+F11-J11,IF(ISNUMBER(J11-F11),"NT "&amp;J11-F11,"…"))</f>
        <v>9631.562</v>
      </c>
      <c r="AS11" s="1128"/>
      <c r="AT11" s="395"/>
      <c r="AU11" s="381" t="s">
        <v>238</v>
      </c>
      <c r="AV11" s="316">
        <v>1</v>
      </c>
      <c r="AW11" s="16" t="s">
        <v>248</v>
      </c>
      <c r="AX11" s="194" t="s">
        <v>141</v>
      </c>
      <c r="AY11" s="388">
        <f aca="true" t="shared" si="1" ref="AY11:AY68">IF(ISNUMBER(E11),IF(ISNUMBER(D11),IF(D11=0,IF(E11=0,0,"ZERO Q"),IF(E11=0,"ZERO V",E11/D11)),"QUANTITY"),IF(ISNUMBER(D11),"VALUE","REPORT"))</f>
        <v>521.8594737164939</v>
      </c>
      <c r="AZ11" s="388">
        <f aca="true" t="shared" si="2" ref="AZ11:AZ68">IF(ISNUMBER(G11),IF(ISNUMBER(F11),IF(F11=0,IF(G11=0,0,"ZERO Q"),IF(G11=0,"ZERO V",G11/F11)),"QUANTITY"),IF(ISNUMBER(F11),"VALUE","REPORT"))</f>
        <v>576.0285423987585</v>
      </c>
      <c r="BA11" s="388">
        <f aca="true" t="shared" si="3" ref="BA11:BA68">IF(ISNUMBER(I11),IF(ISNUMBER(H11),IF(H11=0,IF(I11=0,0,"ZERO Q"),IF(I11=0,"ZERO V",I11/H11)),"QUANTITY"),IF(ISNUMBER(H11),"VALUE","REPORT"))</f>
        <v>432.50085285582975</v>
      </c>
      <c r="BB11" s="389">
        <f aca="true" t="shared" si="4" ref="BB11:BB68">IF(ISNUMBER(K11),IF(ISNUMBER(J11),IF(J11=0,IF(K11=0,0,"ZERO Q"),IF(K11=0,"ZERO V",K11/J11)),"QUANTITY"),IF(ISNUMBER(J11),"VALUE","REPORT"))</f>
        <v>450.83007300971315</v>
      </c>
      <c r="BC11" s="1170" t="str">
        <f>IF(ISNUMBER(AY11*AZ11),IF(AY11*AZ11&gt;0,IF(AY11&gt;AZ11,IF(AY11/AZ11&gt;BD$6,"CHECK","ACCEPT"),IF(AZ11/AY11&gt;BD$6,"CHECK","ACCEPT")),IF(AZ11=0,IF(AY11&lt;BD$6,"ACCEPT","CHECK"),IF(AZ11&lt;BD$6,"ACCEPT","CHECK"))),"CHECK")</f>
        <v>ACCEPT</v>
      </c>
      <c r="BD11" s="1170" t="str">
        <f>IF(ISNUMBER(BA11*BB11),IF(BA11*BB11&gt;0,IF(BA11&gt;BB11,IF(BA11/BB11&gt;BD$6,"CHECK","ACCEPT"),IF(BB11/BA11&gt;BD$6,"CHECK","ACCEPT")),IF(BB11=0,IF(BA11&lt;BD$6,"ACCEPT","CHECK"),IF(BB11&lt;BD$6,"ACCEPT","CHECK"))),"CHECK")</f>
        <v>ACCEPT</v>
      </c>
      <c r="BF11" s="316">
        <v>1</v>
      </c>
      <c r="BG11" s="16" t="s">
        <v>248</v>
      </c>
      <c r="BH11" s="194" t="s">
        <v>141</v>
      </c>
      <c r="BI11" s="388" t="str">
        <f>IF(ISTEXT(AY11),IF('EU1 ExtraEU Trade'!AW10=0,"INTRA-EU","CHECK")," ")</f>
        <v> </v>
      </c>
      <c r="BJ11" s="388" t="str">
        <f>IF(ISTEXT(AZ11),IF('EU1 ExtraEU Trade'!AX10=0,"INTRA-EU","CHECK")," ")</f>
        <v> </v>
      </c>
      <c r="BK11" s="388" t="str">
        <f>IF(ISTEXT(BA11),IF('EU1 ExtraEU Trade'!AY10=0,"INTRA-EU","CHECK")," ")</f>
        <v> </v>
      </c>
      <c r="BL11" s="389" t="str">
        <f>IF(ISTEXT(BB11),IF('EU1 ExtraEU Trade'!AZ10=0,"INTRA-EU","CHECK")," ")</f>
        <v> </v>
      </c>
    </row>
    <row r="12" spans="1:64" s="79" customFormat="1" ht="15" customHeight="1" thickBot="1">
      <c r="A12" s="944" t="s">
        <v>159</v>
      </c>
      <c r="B12" s="445" t="s">
        <v>286</v>
      </c>
      <c r="C12" s="945" t="s">
        <v>34</v>
      </c>
      <c r="D12" s="947">
        <v>121.225</v>
      </c>
      <c r="E12" s="947">
        <v>95433</v>
      </c>
      <c r="F12" s="947">
        <v>111.189</v>
      </c>
      <c r="G12" s="947">
        <v>81065</v>
      </c>
      <c r="H12" s="947">
        <v>10.391</v>
      </c>
      <c r="I12" s="947">
        <v>2921</v>
      </c>
      <c r="J12" s="947">
        <v>16.952</v>
      </c>
      <c r="K12" s="948">
        <v>4316</v>
      </c>
      <c r="L12" s="949"/>
      <c r="M12" s="950"/>
      <c r="N12" s="826"/>
      <c r="O12" s="827"/>
      <c r="P12" s="951"/>
      <c r="Q12" s="951"/>
      <c r="R12" s="951"/>
      <c r="S12" s="952"/>
      <c r="T12" s="953" t="s">
        <v>436</v>
      </c>
      <c r="U12" s="8" t="s">
        <v>436</v>
      </c>
      <c r="V12" s="8" t="s">
        <v>436</v>
      </c>
      <c r="W12" s="8" t="s">
        <v>436</v>
      </c>
      <c r="X12" s="953" t="s">
        <v>436</v>
      </c>
      <c r="Y12" s="8" t="s">
        <v>436</v>
      </c>
      <c r="Z12" s="8" t="s">
        <v>436</v>
      </c>
      <c r="AA12" s="954" t="s">
        <v>436</v>
      </c>
      <c r="AB12" s="2" t="s">
        <v>159</v>
      </c>
      <c r="AC12" s="19" t="s">
        <v>286</v>
      </c>
      <c r="AD12" s="77" t="s">
        <v>237</v>
      </c>
      <c r="AE12" s="734"/>
      <c r="AF12" s="734"/>
      <c r="AG12" s="734"/>
      <c r="AH12" s="734"/>
      <c r="AI12" s="734"/>
      <c r="AJ12" s="734"/>
      <c r="AK12" s="734"/>
      <c r="AL12" s="847"/>
      <c r="AM12" s="90"/>
      <c r="AN12" s="227" t="str">
        <f aca="true" t="shared" si="5" ref="AN12:AP68">A12</f>
        <v>1.1</v>
      </c>
      <c r="AO12" s="19" t="str">
        <f t="shared" si="0"/>
        <v>WOOD FUEL, INCLUDING WOOD FOR CHARCOAL</v>
      </c>
      <c r="AP12" s="77" t="str">
        <f t="shared" si="0"/>
        <v>1000 m3</v>
      </c>
      <c r="AQ12" s="383">
        <f>IF(ISNUMBER('JQ1 Production'!D16+D12-H12),'JQ1 Production'!D16+D12-H12,IF(ISNUMBER(H12-D12),"NT "&amp;H12-D12,"…"))</f>
        <v>2689.6479999999997</v>
      </c>
      <c r="AR12" s="996">
        <f>IF(ISNUMBER('JQ1 Production'!E16+F12-J12),'JQ1 Production'!E16+F12-J12,IF(ISNUMBER(J12-F12),"NT "&amp;J12-F12,"…"))</f>
        <v>2673.051</v>
      </c>
      <c r="AS12" s="1124"/>
      <c r="AT12" s="384"/>
      <c r="AV12" s="316">
        <v>1.1</v>
      </c>
      <c r="AW12" s="23" t="s">
        <v>286</v>
      </c>
      <c r="AX12" s="194" t="s">
        <v>141</v>
      </c>
      <c r="AY12" s="385">
        <f t="shared" si="1"/>
        <v>787.2386058981234</v>
      </c>
      <c r="AZ12" s="385">
        <f t="shared" si="2"/>
        <v>729.073919182653</v>
      </c>
      <c r="BA12" s="386">
        <f t="shared" si="3"/>
        <v>281.10865171783274</v>
      </c>
      <c r="BB12" s="387">
        <f t="shared" si="4"/>
        <v>254.601226993865</v>
      </c>
      <c r="BC12" s="1170" t="str">
        <f aca="true" t="shared" si="6" ref="BC12:BC68">IF(ISNUMBER(AY12*AZ12),IF(AY12*AZ12&gt;0,IF(AY12&gt;AZ12,IF(AY12/AZ12&gt;BD$6,"CHECK","ACCEPT"),IF(AZ12/AY12&gt;BD$6,"CHECK","ACCEPT")),IF(AZ12=0,IF(AY12&lt;BD$6,"ACCEPT","CHECK"),IF(AZ12&lt;BD$6,"ACCEPT","CHECK"))),"CHECK")</f>
        <v>ACCEPT</v>
      </c>
      <c r="BD12" s="1170" t="str">
        <f aca="true" t="shared" si="7" ref="BD12:BD68">IF(ISNUMBER(BA12*BB12),IF(BA12*BB12&gt;0,IF(BA12&gt;BB12,IF(BA12/BB12&gt;BD$6,"CHECK","ACCEPT"),IF(BB12/BA12&gt;BD$6,"CHECK","ACCEPT")),IF(BB12=0,IF(BA12&lt;BD$6,"ACCEPT","CHECK"),IF(BB12&lt;BD$6,"ACCEPT","CHECK"))),"CHECK")</f>
        <v>ACCEPT</v>
      </c>
      <c r="BF12" s="316">
        <v>1.1</v>
      </c>
      <c r="BG12" s="23" t="s">
        <v>286</v>
      </c>
      <c r="BH12" s="194" t="s">
        <v>141</v>
      </c>
      <c r="BI12" s="385" t="str">
        <f>IF(ISTEXT(AY12),IF('EU1 ExtraEU Trade'!AW11=0,"INTRA-EU","CHECK")," ")</f>
        <v> </v>
      </c>
      <c r="BJ12" s="385" t="str">
        <f>IF(ISTEXT(AZ12),IF('EU1 ExtraEU Trade'!AX11=0,"INTRA-EU","CHECK")," ")</f>
        <v> </v>
      </c>
      <c r="BK12" s="386" t="str">
        <f>IF(ISTEXT(BA12),IF('EU1 ExtraEU Trade'!AY11=0,"INTRA-EU","CHECK")," ")</f>
        <v> </v>
      </c>
      <c r="BL12" s="387" t="str">
        <f>IF(ISTEXT(BB12),IF('EU1 ExtraEU Trade'!AZ11=0,"INTRA-EU","CHECK")," ")</f>
        <v> </v>
      </c>
    </row>
    <row r="13" spans="1:64" s="380" customFormat="1" ht="15" customHeight="1">
      <c r="A13" s="934" t="s">
        <v>160</v>
      </c>
      <c r="B13" s="955" t="s">
        <v>287</v>
      </c>
      <c r="C13" s="956" t="s">
        <v>34</v>
      </c>
      <c r="D13" s="429">
        <v>661.319</v>
      </c>
      <c r="E13" s="429">
        <v>312945</v>
      </c>
      <c r="F13" s="429">
        <v>446.858</v>
      </c>
      <c r="G13" s="429">
        <v>240386</v>
      </c>
      <c r="H13" s="429">
        <v>2636.598</v>
      </c>
      <c r="I13" s="429">
        <v>1141904</v>
      </c>
      <c r="J13" s="429">
        <v>3295.347</v>
      </c>
      <c r="K13" s="957">
        <v>1488968</v>
      </c>
      <c r="L13" s="958" t="s">
        <v>436</v>
      </c>
      <c r="M13" s="959" t="s">
        <v>436</v>
      </c>
      <c r="N13" s="960" t="s">
        <v>436</v>
      </c>
      <c r="O13" s="961" t="s">
        <v>436</v>
      </c>
      <c r="P13" s="962" t="s">
        <v>436</v>
      </c>
      <c r="Q13" s="962" t="s">
        <v>436</v>
      </c>
      <c r="R13" s="962" t="s">
        <v>436</v>
      </c>
      <c r="S13" s="963" t="s">
        <v>436</v>
      </c>
      <c r="T13" s="939" t="s">
        <v>436</v>
      </c>
      <c r="U13" s="727" t="s">
        <v>436</v>
      </c>
      <c r="V13" s="727" t="s">
        <v>436</v>
      </c>
      <c r="W13" s="727" t="s">
        <v>436</v>
      </c>
      <c r="X13" s="939" t="s">
        <v>436</v>
      </c>
      <c r="Y13" s="727" t="s">
        <v>436</v>
      </c>
      <c r="Z13" s="727" t="s">
        <v>436</v>
      </c>
      <c r="AA13" s="940" t="s">
        <v>436</v>
      </c>
      <c r="AB13" s="2" t="s">
        <v>160</v>
      </c>
      <c r="AC13" s="19" t="s">
        <v>287</v>
      </c>
      <c r="AD13" s="77" t="s">
        <v>237</v>
      </c>
      <c r="AE13" s="964">
        <v>0</v>
      </c>
      <c r="AF13" s="964">
        <v>0</v>
      </c>
      <c r="AG13" s="964">
        <v>-7.327471962526033E-15</v>
      </c>
      <c r="AH13" s="964">
        <v>0</v>
      </c>
      <c r="AI13" s="964">
        <v>-1.7763568394002505E-13</v>
      </c>
      <c r="AJ13" s="964">
        <v>0</v>
      </c>
      <c r="AK13" s="964">
        <v>1.1368683772161603E-13</v>
      </c>
      <c r="AL13" s="965">
        <v>0</v>
      </c>
      <c r="AM13" s="943"/>
      <c r="AN13" s="227" t="str">
        <f t="shared" si="5"/>
        <v>1.2</v>
      </c>
      <c r="AO13" s="19" t="str">
        <f t="shared" si="0"/>
        <v>INDUSTRIAL ROUNDWOOD (WOOD IN THE ROUGH)</v>
      </c>
      <c r="AP13" s="77" t="str">
        <f t="shared" si="0"/>
        <v>1000 m3</v>
      </c>
      <c r="AQ13" s="383">
        <f>IF(ISNUMBER('JQ1 Production'!D19+D13-H13),'JQ1 Production'!D19+D13-H13,IF(ISNUMBER(H13-D13),"NT "&amp;H13-D13,"…"))</f>
        <v>7044.197</v>
      </c>
      <c r="AR13" s="996">
        <f>IF(ISNUMBER('JQ1 Production'!E19+F13-J13),'JQ1 Production'!E19+F13-J13,IF(ISNUMBER(J13-F13),"NT "&amp;J13-F13,"…"))</f>
        <v>6958.511</v>
      </c>
      <c r="AS13" s="1124"/>
      <c r="AT13" s="384"/>
      <c r="AV13" s="316">
        <v>1.2</v>
      </c>
      <c r="AW13" s="19" t="s">
        <v>287</v>
      </c>
      <c r="AX13" s="194" t="s">
        <v>141</v>
      </c>
      <c r="AY13" s="388">
        <f t="shared" si="1"/>
        <v>473.21338113678877</v>
      </c>
      <c r="AZ13" s="388">
        <f t="shared" si="2"/>
        <v>537.9471778506819</v>
      </c>
      <c r="BA13" s="390">
        <f t="shared" si="3"/>
        <v>433.0974991257674</v>
      </c>
      <c r="BB13" s="391">
        <f t="shared" si="4"/>
        <v>451.8395179627517</v>
      </c>
      <c r="BC13" s="1170" t="str">
        <f t="shared" si="6"/>
        <v>ACCEPT</v>
      </c>
      <c r="BD13" s="1170" t="str">
        <f t="shared" si="7"/>
        <v>ACCEPT</v>
      </c>
      <c r="BF13" s="316">
        <v>1.2</v>
      </c>
      <c r="BG13" s="19" t="s">
        <v>287</v>
      </c>
      <c r="BH13" s="194" t="s">
        <v>141</v>
      </c>
      <c r="BI13" s="388">
        <f>IF(ISTEXT(AY13),IF('EU1 ExtraEU Trade'!AW12=0,"INTRA-EU","CHECK"),"")</f>
      </c>
      <c r="BJ13" s="388" t="str">
        <f>IF(ISTEXT(AZ13),IF('EU1 ExtraEU Trade'!AX12=0,"INTRA-EU","CHECK")," ")</f>
        <v> </v>
      </c>
      <c r="BK13" s="390" t="str">
        <f>IF(ISTEXT(BA13),IF('EU1 ExtraEU Trade'!AY12=0,"INTRA-EU","CHECK")," ")</f>
        <v> </v>
      </c>
      <c r="BL13" s="391" t="str">
        <f>IF(ISTEXT(BB13),IF('EU1 ExtraEU Trade'!AZ12=0,"INTRA-EU","CHECK")," ")</f>
        <v> </v>
      </c>
    </row>
    <row r="14" spans="1:64" s="79" customFormat="1" ht="15" customHeight="1">
      <c r="A14" s="944" t="s">
        <v>263</v>
      </c>
      <c r="B14" s="431" t="s">
        <v>242</v>
      </c>
      <c r="C14" s="966" t="s">
        <v>34</v>
      </c>
      <c r="D14" s="947">
        <v>626.649</v>
      </c>
      <c r="E14" s="947">
        <v>303066</v>
      </c>
      <c r="F14" s="947">
        <v>445.425</v>
      </c>
      <c r="G14" s="947">
        <v>234344</v>
      </c>
      <c r="H14" s="947">
        <v>2573.206</v>
      </c>
      <c r="I14" s="947">
        <v>1120541</v>
      </c>
      <c r="J14" s="947">
        <v>3187.179</v>
      </c>
      <c r="K14" s="948">
        <v>1447882</v>
      </c>
      <c r="L14" s="949"/>
      <c r="M14" s="950"/>
      <c r="N14" s="826"/>
      <c r="O14" s="827"/>
      <c r="P14" s="951"/>
      <c r="Q14" s="951"/>
      <c r="R14" s="951"/>
      <c r="S14" s="952"/>
      <c r="T14" s="953" t="s">
        <v>436</v>
      </c>
      <c r="U14" s="8" t="s">
        <v>436</v>
      </c>
      <c r="V14" s="8" t="s">
        <v>436</v>
      </c>
      <c r="W14" s="8" t="s">
        <v>436</v>
      </c>
      <c r="X14" s="953" t="s">
        <v>436</v>
      </c>
      <c r="Y14" s="8" t="s">
        <v>436</v>
      </c>
      <c r="Z14" s="8" t="s">
        <v>436</v>
      </c>
      <c r="AA14" s="954" t="s">
        <v>436</v>
      </c>
      <c r="AB14" s="2" t="s">
        <v>263</v>
      </c>
      <c r="AC14" s="17" t="s">
        <v>242</v>
      </c>
      <c r="AD14" s="77" t="s">
        <v>237</v>
      </c>
      <c r="AE14" s="734"/>
      <c r="AF14" s="734"/>
      <c r="AG14" s="734"/>
      <c r="AH14" s="734"/>
      <c r="AI14" s="734"/>
      <c r="AJ14" s="734"/>
      <c r="AK14" s="734"/>
      <c r="AL14" s="847"/>
      <c r="AM14" s="90"/>
      <c r="AN14" s="227" t="str">
        <f t="shared" si="5"/>
        <v>1.2.C</v>
      </c>
      <c r="AO14" s="17" t="str">
        <f t="shared" si="0"/>
        <v>Coniferous</v>
      </c>
      <c r="AP14" s="115" t="str">
        <f t="shared" si="0"/>
        <v>1000 m3</v>
      </c>
      <c r="AQ14" s="383">
        <f>IF(ISNUMBER('JQ1 Production'!D20+D14-H14),'JQ1 Production'!D20+D14-H14,IF(ISNUMBER(H14-D14),"NT "&amp;H14-D14,"…"))</f>
        <v>6928.049999999999</v>
      </c>
      <c r="AR14" s="996">
        <f>IF(ISNUMBER('JQ1 Production'!E20+F14-J14),'JQ1 Production'!E20+F14-J14,IF(ISNUMBER(J14-F14),"NT "&amp;J14-F14,"…"))</f>
        <v>6924.245999999999</v>
      </c>
      <c r="AS14" s="1124"/>
      <c r="AT14" s="384"/>
      <c r="AV14" s="316" t="s">
        <v>263</v>
      </c>
      <c r="AW14" s="17" t="s">
        <v>242</v>
      </c>
      <c r="AX14" s="194" t="s">
        <v>141</v>
      </c>
      <c r="AY14" s="392">
        <f t="shared" si="1"/>
        <v>483.6295916852975</v>
      </c>
      <c r="AZ14" s="392">
        <f t="shared" si="2"/>
        <v>526.113262614357</v>
      </c>
      <c r="BA14" s="392">
        <f t="shared" si="3"/>
        <v>435.4649413999501</v>
      </c>
      <c r="BB14" s="393">
        <f t="shared" si="4"/>
        <v>454.2832391905192</v>
      </c>
      <c r="BC14" s="1170" t="str">
        <f t="shared" si="6"/>
        <v>ACCEPT</v>
      </c>
      <c r="BD14" s="1170" t="str">
        <f t="shared" si="7"/>
        <v>ACCEPT</v>
      </c>
      <c r="BF14" s="316" t="s">
        <v>263</v>
      </c>
      <c r="BG14" s="17" t="s">
        <v>242</v>
      </c>
      <c r="BH14" s="194" t="s">
        <v>141</v>
      </c>
      <c r="BI14" s="392" t="str">
        <f>IF(ISTEXT(AY14),IF('EU1 ExtraEU Trade'!AW13=0,"INTRA-EU","CHECK")," ")</f>
        <v> </v>
      </c>
      <c r="BJ14" s="392" t="str">
        <f>IF(ISTEXT(AZ14),IF('EU1 ExtraEU Trade'!AX13=0,"INTRA-EU","CHECK")," ")</f>
        <v> </v>
      </c>
      <c r="BK14" s="392" t="str">
        <f>IF(ISTEXT(BA14),IF('EU1 ExtraEU Trade'!AY13=0,"INTRA-EU","CHECK")," ")</f>
        <v> </v>
      </c>
      <c r="BL14" s="393" t="str">
        <f>IF(ISTEXT(BB14),IF('EU1 ExtraEU Trade'!AZ13=0,"INTRA-EU","CHECK")," ")</f>
        <v> </v>
      </c>
    </row>
    <row r="15" spans="1:64" s="79" customFormat="1" ht="15" customHeight="1">
      <c r="A15" s="944" t="s">
        <v>335</v>
      </c>
      <c r="B15" s="431" t="s">
        <v>243</v>
      </c>
      <c r="C15" s="966" t="s">
        <v>34</v>
      </c>
      <c r="D15" s="947">
        <v>34.67</v>
      </c>
      <c r="E15" s="947">
        <v>9879</v>
      </c>
      <c r="F15" s="947">
        <v>1.433</v>
      </c>
      <c r="G15" s="947">
        <v>6042</v>
      </c>
      <c r="H15" s="947">
        <v>63.392</v>
      </c>
      <c r="I15" s="947">
        <v>21363</v>
      </c>
      <c r="J15" s="947">
        <v>108.168</v>
      </c>
      <c r="K15" s="948">
        <v>41086</v>
      </c>
      <c r="L15" s="949"/>
      <c r="M15" s="950"/>
      <c r="N15" s="826"/>
      <c r="O15" s="827"/>
      <c r="P15" s="951"/>
      <c r="Q15" s="951"/>
      <c r="R15" s="951"/>
      <c r="S15" s="952"/>
      <c r="T15" s="953" t="s">
        <v>436</v>
      </c>
      <c r="U15" s="8" t="s">
        <v>436</v>
      </c>
      <c r="V15" s="8" t="s">
        <v>436</v>
      </c>
      <c r="W15" s="8" t="s">
        <v>436</v>
      </c>
      <c r="X15" s="953" t="s">
        <v>436</v>
      </c>
      <c r="Y15" s="8" t="s">
        <v>436</v>
      </c>
      <c r="Z15" s="8" t="s">
        <v>436</v>
      </c>
      <c r="AA15" s="954" t="s">
        <v>436</v>
      </c>
      <c r="AB15" s="2" t="s">
        <v>335</v>
      </c>
      <c r="AC15" s="17" t="s">
        <v>243</v>
      </c>
      <c r="AD15" s="77" t="s">
        <v>237</v>
      </c>
      <c r="AE15" s="734"/>
      <c r="AF15" s="734"/>
      <c r="AG15" s="734"/>
      <c r="AH15" s="734"/>
      <c r="AI15" s="734"/>
      <c r="AJ15" s="734"/>
      <c r="AK15" s="734"/>
      <c r="AL15" s="847"/>
      <c r="AM15" s="90"/>
      <c r="AN15" s="227" t="str">
        <f t="shared" si="5"/>
        <v>1.2.NC</v>
      </c>
      <c r="AO15" s="17" t="str">
        <f t="shared" si="0"/>
        <v>Non-Coniferous</v>
      </c>
      <c r="AP15" s="77" t="str">
        <f t="shared" si="0"/>
        <v>1000 m3</v>
      </c>
      <c r="AQ15" s="383">
        <f>IF(ISNUMBER('JQ1 Production'!D21+D15-H15),'JQ1 Production'!D21+D15-H15,IF(ISNUMBER(H15-D15),"NT "&amp;H15-D15,"…"))</f>
        <v>116.14699999999999</v>
      </c>
      <c r="AR15" s="996">
        <f>IF(ISNUMBER('JQ1 Production'!E21+F15-J15),'JQ1 Production'!E21+F15-J15,IF(ISNUMBER(J15-F15),"NT "&amp;J15-F15,"…"))</f>
        <v>34.264999999999986</v>
      </c>
      <c r="AS15" s="1124"/>
      <c r="AT15" s="384"/>
      <c r="AV15" s="316" t="s">
        <v>335</v>
      </c>
      <c r="AW15" s="17" t="s">
        <v>243</v>
      </c>
      <c r="AX15" s="194" t="s">
        <v>141</v>
      </c>
      <c r="AY15" s="392">
        <f t="shared" si="1"/>
        <v>284.9437554081338</v>
      </c>
      <c r="AZ15" s="392">
        <f t="shared" si="2"/>
        <v>4216.329378925331</v>
      </c>
      <c r="BA15" s="392">
        <f t="shared" si="3"/>
        <v>336.9983594144371</v>
      </c>
      <c r="BB15" s="393">
        <f t="shared" si="4"/>
        <v>379.83507137046075</v>
      </c>
      <c r="BC15" s="1170" t="str">
        <f t="shared" si="6"/>
        <v>CHECK</v>
      </c>
      <c r="BD15" s="1170" t="str">
        <f t="shared" si="7"/>
        <v>ACCEPT</v>
      </c>
      <c r="BF15" s="316" t="s">
        <v>335</v>
      </c>
      <c r="BG15" s="17" t="s">
        <v>243</v>
      </c>
      <c r="BH15" s="194" t="s">
        <v>141</v>
      </c>
      <c r="BI15" s="392" t="str">
        <f>IF(ISTEXT(AY15),IF('EU1 ExtraEU Trade'!AW14=0,"INTRA-EU","CHECK")," ")</f>
        <v> </v>
      </c>
      <c r="BJ15" s="392" t="str">
        <f>IF(ISTEXT(AZ15),IF('EU1 ExtraEU Trade'!AX14=0,"INTRA-EU","CHECK")," ")</f>
        <v> </v>
      </c>
      <c r="BK15" s="392" t="str">
        <f>IF(ISTEXT(BA15),IF('EU1 ExtraEU Trade'!AY14=0,"INTRA-EU","CHECK")," ")</f>
        <v> </v>
      </c>
      <c r="BL15" s="393" t="str">
        <f>IF(ISTEXT(BB15),IF('EU1 ExtraEU Trade'!AZ14=0,"INTRA-EU","CHECK")," ")</f>
        <v> </v>
      </c>
    </row>
    <row r="16" spans="1:64" s="79" customFormat="1" ht="15" customHeight="1">
      <c r="A16" s="967" t="s">
        <v>19</v>
      </c>
      <c r="B16" s="433" t="s">
        <v>352</v>
      </c>
      <c r="C16" s="945" t="s">
        <v>34</v>
      </c>
      <c r="D16" s="947">
        <v>0.113</v>
      </c>
      <c r="E16" s="947">
        <v>506</v>
      </c>
      <c r="F16" s="947">
        <v>0.013</v>
      </c>
      <c r="G16" s="947">
        <v>69</v>
      </c>
      <c r="H16" s="947" t="s">
        <v>393</v>
      </c>
      <c r="I16" s="947" t="s">
        <v>393</v>
      </c>
      <c r="J16" s="947">
        <v>0.015</v>
      </c>
      <c r="K16" s="948">
        <v>62</v>
      </c>
      <c r="L16" s="949"/>
      <c r="M16" s="950"/>
      <c r="N16" s="826"/>
      <c r="O16" s="827"/>
      <c r="P16" s="951"/>
      <c r="Q16" s="951"/>
      <c r="R16" s="951"/>
      <c r="S16" s="952"/>
      <c r="T16" s="953" t="s">
        <v>436</v>
      </c>
      <c r="U16" s="8" t="s">
        <v>436</v>
      </c>
      <c r="V16" s="8" t="s">
        <v>436</v>
      </c>
      <c r="W16" s="8" t="s">
        <v>436</v>
      </c>
      <c r="X16" s="953" t="s">
        <v>436</v>
      </c>
      <c r="Y16" s="8" t="s">
        <v>436</v>
      </c>
      <c r="Z16" s="8" t="s">
        <v>436</v>
      </c>
      <c r="AA16" s="954" t="s">
        <v>436</v>
      </c>
      <c r="AB16" s="2" t="s">
        <v>19</v>
      </c>
      <c r="AC16" s="18" t="s">
        <v>352</v>
      </c>
      <c r="AD16" s="77" t="s">
        <v>237</v>
      </c>
      <c r="AE16" s="737" t="s">
        <v>436</v>
      </c>
      <c r="AF16" s="737" t="s">
        <v>436</v>
      </c>
      <c r="AG16" s="737" t="s">
        <v>436</v>
      </c>
      <c r="AH16" s="737" t="s">
        <v>436</v>
      </c>
      <c r="AI16" s="737" t="s">
        <v>436</v>
      </c>
      <c r="AJ16" s="737" t="s">
        <v>436</v>
      </c>
      <c r="AK16" s="737" t="s">
        <v>436</v>
      </c>
      <c r="AL16" s="848" t="s">
        <v>436</v>
      </c>
      <c r="AM16" s="90"/>
      <c r="AN16" s="228" t="str">
        <f t="shared" si="5"/>
        <v>1.2.NC.T</v>
      </c>
      <c r="AO16" s="18" t="str">
        <f t="shared" si="0"/>
        <v>of which: Tropical</v>
      </c>
      <c r="AP16" s="77" t="str">
        <f t="shared" si="0"/>
        <v>1000 m3</v>
      </c>
      <c r="AQ16" s="394" t="s">
        <v>56</v>
      </c>
      <c r="AR16" s="1123" t="s">
        <v>56</v>
      </c>
      <c r="AS16" s="1124"/>
      <c r="AT16" s="384"/>
      <c r="AU16" s="90"/>
      <c r="AV16" s="317" t="s">
        <v>19</v>
      </c>
      <c r="AW16" s="29" t="s">
        <v>352</v>
      </c>
      <c r="AX16" s="194" t="s">
        <v>141</v>
      </c>
      <c r="AY16" s="392">
        <f t="shared" si="1"/>
        <v>4477.87610619469</v>
      </c>
      <c r="AZ16" s="392">
        <f t="shared" si="2"/>
        <v>5307.692307692308</v>
      </c>
      <c r="BA16" s="392" t="str">
        <f t="shared" si="3"/>
        <v>REPORT</v>
      </c>
      <c r="BB16" s="393">
        <f t="shared" si="4"/>
        <v>4133.333333333334</v>
      </c>
      <c r="BC16" s="1170" t="str">
        <f t="shared" si="6"/>
        <v>ACCEPT</v>
      </c>
      <c r="BD16" s="1170" t="str">
        <f t="shared" si="7"/>
        <v>CHECK</v>
      </c>
      <c r="BF16" s="317" t="s">
        <v>19</v>
      </c>
      <c r="BG16" s="29" t="s">
        <v>352</v>
      </c>
      <c r="BH16" s="194" t="s">
        <v>141</v>
      </c>
      <c r="BI16" s="392" t="str">
        <f>IF(ISTEXT(AY16),IF('EU1 ExtraEU Trade'!AW15=0,"INTRA-EU","CHECK")," ")</f>
        <v> </v>
      </c>
      <c r="BJ16" s="392" t="str">
        <f>IF(ISTEXT(AZ16),IF('EU1 ExtraEU Trade'!AX15=0,"INTRA-EU","CHECK")," ")</f>
        <v> </v>
      </c>
      <c r="BK16" s="392" t="str">
        <f>IF(ISTEXT(BA16),IF('EU1 ExtraEU Trade'!AY15=0,"INTRA-EU","CHECK")," ")</f>
        <v>INTRA-EU</v>
      </c>
      <c r="BL16" s="393" t="str">
        <f>IF(ISTEXT(BB16),IF('EU1 ExtraEU Trade'!AZ15=0,"INTRA-EU","CHECK")," ")</f>
        <v> </v>
      </c>
    </row>
    <row r="17" spans="1:64" s="79" customFormat="1" ht="15" customHeight="1">
      <c r="A17" s="968">
        <v>2</v>
      </c>
      <c r="B17" s="969" t="s">
        <v>288</v>
      </c>
      <c r="C17" s="945" t="s">
        <v>346</v>
      </c>
      <c r="D17" s="947">
        <v>38.437</v>
      </c>
      <c r="E17" s="947">
        <v>148431</v>
      </c>
      <c r="F17" s="946">
        <v>39.998</v>
      </c>
      <c r="G17" s="947">
        <v>165228</v>
      </c>
      <c r="H17" s="947">
        <v>0.968</v>
      </c>
      <c r="I17" s="947">
        <v>1609</v>
      </c>
      <c r="J17" s="947">
        <v>1.638</v>
      </c>
      <c r="K17" s="948">
        <v>2396</v>
      </c>
      <c r="L17" s="949"/>
      <c r="M17" s="950"/>
      <c r="N17" s="826"/>
      <c r="O17" s="827"/>
      <c r="P17" s="951"/>
      <c r="Q17" s="951"/>
      <c r="R17" s="951"/>
      <c r="S17" s="952"/>
      <c r="T17" s="953" t="s">
        <v>436</v>
      </c>
      <c r="U17" s="8" t="s">
        <v>436</v>
      </c>
      <c r="V17" s="8" t="s">
        <v>436</v>
      </c>
      <c r="W17" s="8" t="s">
        <v>436</v>
      </c>
      <c r="X17" s="953" t="s">
        <v>436</v>
      </c>
      <c r="Y17" s="8" t="s">
        <v>436</v>
      </c>
      <c r="Z17" s="8" t="s">
        <v>436</v>
      </c>
      <c r="AA17" s="954" t="s">
        <v>436</v>
      </c>
      <c r="AB17" s="970">
        <v>2</v>
      </c>
      <c r="AC17" s="971" t="s">
        <v>288</v>
      </c>
      <c r="AD17" s="77" t="s">
        <v>346</v>
      </c>
      <c r="AE17" s="734"/>
      <c r="AF17" s="734"/>
      <c r="AG17" s="734"/>
      <c r="AH17" s="734"/>
      <c r="AI17" s="734"/>
      <c r="AJ17" s="734"/>
      <c r="AK17" s="734"/>
      <c r="AL17" s="847"/>
      <c r="AM17" s="90"/>
      <c r="AN17" s="972">
        <f t="shared" si="5"/>
        <v>2</v>
      </c>
      <c r="AO17" s="971" t="str">
        <f t="shared" si="0"/>
        <v>WOOD CHARCOAL</v>
      </c>
      <c r="AP17" s="77" t="str">
        <f t="shared" si="0"/>
        <v>1000 mt</v>
      </c>
      <c r="AQ17" s="383" t="str">
        <f>IF(ISNUMBER('JQ1 Production'!D32+D17-H17),'JQ1 Production'!D32+D17-H17,IF(ISNUMBER(H17-D17),"NT "&amp;H17-D17,"…"))</f>
        <v>NT -37.469</v>
      </c>
      <c r="AR17" s="996">
        <f>IF(ISNUMBER('JQ1 Production'!E32+F17-J17),'JQ1 Production'!E32+F17-J17,IF(ISNUMBER(J17-F17),"NT "&amp;J17-F17,"…"))</f>
        <v>38.36</v>
      </c>
      <c r="AS17" s="1124"/>
      <c r="AT17" s="384"/>
      <c r="AV17" s="973">
        <v>2</v>
      </c>
      <c r="AW17" s="971" t="s">
        <v>288</v>
      </c>
      <c r="AX17" s="188" t="s">
        <v>142</v>
      </c>
      <c r="AY17" s="392">
        <f t="shared" si="1"/>
        <v>3861.6697452975</v>
      </c>
      <c r="AZ17" s="392">
        <f t="shared" si="2"/>
        <v>4130.906545327267</v>
      </c>
      <c r="BA17" s="392">
        <f t="shared" si="3"/>
        <v>1662.190082644628</v>
      </c>
      <c r="BB17" s="393">
        <f t="shared" si="4"/>
        <v>1462.7594627594628</v>
      </c>
      <c r="BC17" s="1170" t="str">
        <f t="shared" si="6"/>
        <v>ACCEPT</v>
      </c>
      <c r="BD17" s="1170" t="str">
        <f t="shared" si="7"/>
        <v>ACCEPT</v>
      </c>
      <c r="BF17" s="973">
        <v>2</v>
      </c>
      <c r="BG17" s="971" t="s">
        <v>288</v>
      </c>
      <c r="BH17" s="188" t="s">
        <v>142</v>
      </c>
      <c r="BI17" s="392" t="str">
        <f>IF(ISTEXT(AY17),IF('EU1 ExtraEU Trade'!AW16=0,"INTRA-EU","CHECK")," ")</f>
        <v> </v>
      </c>
      <c r="BJ17" s="392" t="str">
        <f>IF(ISTEXT(AZ17),IF('EU1 ExtraEU Trade'!AX16=0,"INTRA-EU","CHECK")," ")</f>
        <v> </v>
      </c>
      <c r="BK17" s="392" t="str">
        <f>IF(ISTEXT(BA17),IF('EU1 ExtraEU Trade'!AY16=0,"INTRA-EU","CHECK")," ")</f>
        <v> </v>
      </c>
      <c r="BL17" s="393" t="str">
        <f>IF(ISTEXT(BB17),IF('EU1 ExtraEU Trade'!AZ16=0,"INTRA-EU","CHECK")," ")</f>
        <v> </v>
      </c>
    </row>
    <row r="18" spans="1:64" s="79" customFormat="1" ht="15" customHeight="1">
      <c r="A18" s="1067">
        <v>3</v>
      </c>
      <c r="B18" s="969" t="s">
        <v>370</v>
      </c>
      <c r="C18" s="1147" t="s">
        <v>34</v>
      </c>
      <c r="D18" s="947">
        <v>497.147</v>
      </c>
      <c r="E18" s="947">
        <v>203244</v>
      </c>
      <c r="F18" s="947">
        <v>608.739</v>
      </c>
      <c r="G18" s="947">
        <v>246095</v>
      </c>
      <c r="H18" s="947">
        <v>1125.611</v>
      </c>
      <c r="I18" s="947">
        <v>131577</v>
      </c>
      <c r="J18" s="947">
        <v>1485.8709999999999</v>
      </c>
      <c r="K18" s="948">
        <v>190846</v>
      </c>
      <c r="L18" s="949"/>
      <c r="M18" s="950"/>
      <c r="N18" s="826"/>
      <c r="O18" s="827"/>
      <c r="P18" s="951"/>
      <c r="Q18" s="951"/>
      <c r="R18" s="951"/>
      <c r="S18" s="952"/>
      <c r="T18" s="953" t="s">
        <v>436</v>
      </c>
      <c r="U18" s="8" t="s">
        <v>436</v>
      </c>
      <c r="V18" s="8" t="s">
        <v>436</v>
      </c>
      <c r="W18" s="8" t="s">
        <v>436</v>
      </c>
      <c r="X18" s="953" t="s">
        <v>436</v>
      </c>
      <c r="Y18" s="8" t="s">
        <v>436</v>
      </c>
      <c r="Z18" s="8" t="s">
        <v>436</v>
      </c>
      <c r="AA18" s="954" t="s">
        <v>436</v>
      </c>
      <c r="AB18" s="1067">
        <v>3</v>
      </c>
      <c r="AC18" s="969" t="s">
        <v>370</v>
      </c>
      <c r="AD18" s="1147" t="s">
        <v>34</v>
      </c>
      <c r="AE18" s="964">
        <v>0</v>
      </c>
      <c r="AF18" s="964">
        <v>0</v>
      </c>
      <c r="AG18" s="964">
        <v>0</v>
      </c>
      <c r="AH18" s="964">
        <v>0</v>
      </c>
      <c r="AI18" s="964">
        <v>0</v>
      </c>
      <c r="AJ18" s="964">
        <v>0</v>
      </c>
      <c r="AK18" s="964">
        <v>0</v>
      </c>
      <c r="AL18" s="965">
        <v>0</v>
      </c>
      <c r="AM18" s="90"/>
      <c r="AN18" s="1067">
        <v>3</v>
      </c>
      <c r="AO18" s="969" t="s">
        <v>370</v>
      </c>
      <c r="AP18" s="1147" t="s">
        <v>34</v>
      </c>
      <c r="AQ18" s="383">
        <f>IF(ISNUMBER('JQ1 Production'!D33+D18-H18),'JQ1 Production'!D33+D18-H18,IF(ISNUMBER(H18-D18),"NT "&amp;H18-D18,"…"))</f>
        <v>1441.5359999999998</v>
      </c>
      <c r="AR18" s="996">
        <f>IF(ISNUMBER('JQ1 Production'!E33+F18-J18),'JQ1 Production'!E33+F18-J18,IF(ISNUMBER(J18-F18),"NT "&amp;J18-F18,"…"))</f>
        <v>1192.8680000000002</v>
      </c>
      <c r="AS18" s="1124"/>
      <c r="AT18" s="384"/>
      <c r="AV18" s="1067">
        <v>3</v>
      </c>
      <c r="AW18" s="969" t="s">
        <v>370</v>
      </c>
      <c r="AX18" s="1147" t="s">
        <v>34</v>
      </c>
      <c r="AY18" s="392">
        <f t="shared" si="1"/>
        <v>408.8207310916087</v>
      </c>
      <c r="AZ18" s="392">
        <f t="shared" si="2"/>
        <v>404.27013876226096</v>
      </c>
      <c r="BA18" s="392">
        <f t="shared" si="3"/>
        <v>116.89384698621458</v>
      </c>
      <c r="BB18" s="393">
        <f t="shared" si="4"/>
        <v>128.4404904598044</v>
      </c>
      <c r="BC18" s="1170" t="str">
        <f t="shared" si="6"/>
        <v>ACCEPT</v>
      </c>
      <c r="BD18" s="1170" t="str">
        <f t="shared" si="7"/>
        <v>ACCEPT</v>
      </c>
      <c r="BF18" s="1067">
        <v>3</v>
      </c>
      <c r="BG18" s="969" t="s">
        <v>370</v>
      </c>
      <c r="BH18" s="1147" t="s">
        <v>34</v>
      </c>
      <c r="BI18" s="392" t="str">
        <f>IF(ISTEXT(AY18),IF('EU1 ExtraEU Trade'!AW17=0,"INTRA-EU","CHECK")," ")</f>
        <v> </v>
      </c>
      <c r="BJ18" s="392" t="str">
        <f>IF(ISTEXT(AZ18),IF('EU1 ExtraEU Trade'!AX17=0,"INTRA-EU","CHECK")," ")</f>
        <v> </v>
      </c>
      <c r="BK18" s="392" t="str">
        <f>IF(ISTEXT(BA18),IF('EU1 ExtraEU Trade'!AY17=0,"INTRA-EU","CHECK")," ")</f>
        <v> </v>
      </c>
      <c r="BL18" s="393" t="str">
        <f>IF(ISTEXT(BB18),IF('EU1 ExtraEU Trade'!AZ17=0,"INTRA-EU","CHECK")," ")</f>
        <v> </v>
      </c>
    </row>
    <row r="19" spans="1:64" s="79" customFormat="1" ht="15" customHeight="1">
      <c r="A19" s="442" t="s">
        <v>371</v>
      </c>
      <c r="B19" s="969" t="s">
        <v>372</v>
      </c>
      <c r="C19" s="1147" t="s">
        <v>34</v>
      </c>
      <c r="D19" s="947">
        <v>315.036</v>
      </c>
      <c r="E19" s="947">
        <v>131199</v>
      </c>
      <c r="F19" s="947">
        <v>368.569</v>
      </c>
      <c r="G19" s="947">
        <v>160815</v>
      </c>
      <c r="H19" s="947">
        <v>142.671</v>
      </c>
      <c r="I19" s="947">
        <v>45964</v>
      </c>
      <c r="J19" s="947">
        <v>367.493</v>
      </c>
      <c r="K19" s="948">
        <v>103027</v>
      </c>
      <c r="L19" s="949"/>
      <c r="M19" s="950"/>
      <c r="N19" s="826"/>
      <c r="O19" s="827"/>
      <c r="P19" s="951"/>
      <c r="Q19" s="951"/>
      <c r="R19" s="951"/>
      <c r="S19" s="952"/>
      <c r="T19" s="953"/>
      <c r="U19" s="8"/>
      <c r="V19" s="8"/>
      <c r="W19" s="8"/>
      <c r="X19" s="953"/>
      <c r="Y19" s="8"/>
      <c r="Z19" s="8"/>
      <c r="AA19" s="954"/>
      <c r="AB19" s="442" t="s">
        <v>371</v>
      </c>
      <c r="AC19" s="969" t="s">
        <v>372</v>
      </c>
      <c r="AD19" s="1147" t="s">
        <v>34</v>
      </c>
      <c r="AE19" s="734"/>
      <c r="AF19" s="734"/>
      <c r="AG19" s="734"/>
      <c r="AH19" s="734"/>
      <c r="AI19" s="734"/>
      <c r="AJ19" s="734"/>
      <c r="AK19" s="734"/>
      <c r="AL19" s="847"/>
      <c r="AM19" s="90"/>
      <c r="AN19" s="442" t="s">
        <v>371</v>
      </c>
      <c r="AO19" s="969" t="s">
        <v>372</v>
      </c>
      <c r="AP19" s="1147" t="s">
        <v>34</v>
      </c>
      <c r="AQ19" s="383">
        <f>IF(ISNUMBER('JQ1 Production'!D34+D19-H19),'JQ1 Production'!D34+D19-H19,IF(ISNUMBER(H19-D19),"NT "&amp;H19-D19,"…"))</f>
        <v>502.36500000000007</v>
      </c>
      <c r="AR19" s="996">
        <f>IF(ISNUMBER('JQ1 Production'!E34+F19-J19),'JQ1 Production'!E34+F19-J19,IF(ISNUMBER(J19-F19),"NT "&amp;J19-F19,"…"))</f>
        <v>331.07599999999996</v>
      </c>
      <c r="AS19" s="1124"/>
      <c r="AT19" s="384"/>
      <c r="AV19" s="442" t="s">
        <v>371</v>
      </c>
      <c r="AW19" s="969" t="s">
        <v>372</v>
      </c>
      <c r="AX19" s="1147" t="s">
        <v>34</v>
      </c>
      <c r="AY19" s="392">
        <f>IF(ISNUMBER(E19),IF(ISNUMBER(D19),IF(D19=0,IF(E19=0,0,"ZERO Q"),IF(E19=0,"ZERO V",E19/D19)),"QUANTITY"),IF(ISNUMBER(D19),"VALUE","REPORT"))</f>
        <v>416.45716679998475</v>
      </c>
      <c r="AZ19" s="392">
        <f>IF(ISNUMBER(G19),IF(ISNUMBER(F19),IF(F19=0,IF(G19=0,0,"ZERO Q"),IF(G19=0,"ZERO V",G19/F19)),"QUANTITY"),IF(ISNUMBER(F19),"VALUE","REPORT"))</f>
        <v>436.32264243601605</v>
      </c>
      <c r="BA19" s="392">
        <f>IF(ISNUMBER(I19),IF(ISNUMBER(H19),IF(H19=0,IF(I19=0,0,"ZERO Q"),IF(I19=0,"ZERO V",I19/H19)),"QUANTITY"),IF(ISNUMBER(H19),"VALUE","REPORT"))</f>
        <v>322.16778462336424</v>
      </c>
      <c r="BB19" s="393">
        <f>IF(ISNUMBER(K19),IF(ISNUMBER(J19),IF(J19=0,IF(K19=0,0,"ZERO Q"),IF(K19=0,"ZERO V",K19/J19)),"QUANTITY"),IF(ISNUMBER(J19),"VALUE","REPORT"))</f>
        <v>280.350918248783</v>
      </c>
      <c r="BC19" s="1170" t="str">
        <f t="shared" si="6"/>
        <v>ACCEPT</v>
      </c>
      <c r="BD19" s="1170" t="str">
        <f t="shared" si="7"/>
        <v>ACCEPT</v>
      </c>
      <c r="BF19" s="442" t="s">
        <v>371</v>
      </c>
      <c r="BG19" s="969" t="s">
        <v>372</v>
      </c>
      <c r="BH19" s="1147" t="s">
        <v>34</v>
      </c>
      <c r="BI19" s="392" t="str">
        <f>IF(ISTEXT(AY19),IF('EU1 ExtraEU Trade'!AW18=0,"INTRA-EU","CHECK")," ")</f>
        <v> </v>
      </c>
      <c r="BJ19" s="392" t="str">
        <f>IF(ISTEXT(AZ19),IF('EU1 ExtraEU Trade'!AX18=0,"INTRA-EU","CHECK")," ")</f>
        <v> </v>
      </c>
      <c r="BK19" s="392" t="str">
        <f>IF(ISTEXT(BA19),IF('EU1 ExtraEU Trade'!AY18=0,"INTRA-EU","CHECK")," ")</f>
        <v> </v>
      </c>
      <c r="BL19" s="393" t="str">
        <f>IF(ISTEXT(BB19),IF('EU1 ExtraEU Trade'!AZ18=0,"INTRA-EU","CHECK")," ")</f>
        <v> </v>
      </c>
    </row>
    <row r="20" spans="1:64" s="79" customFormat="1" ht="15" customHeight="1">
      <c r="A20" s="442" t="s">
        <v>373</v>
      </c>
      <c r="B20" s="969" t="s">
        <v>385</v>
      </c>
      <c r="C20" s="1148" t="s">
        <v>34</v>
      </c>
      <c r="D20" s="947">
        <v>182.111</v>
      </c>
      <c r="E20" s="947">
        <v>72045</v>
      </c>
      <c r="F20" s="947">
        <v>240.17</v>
      </c>
      <c r="G20" s="947">
        <v>85280</v>
      </c>
      <c r="H20" s="947">
        <v>982.94</v>
      </c>
      <c r="I20" s="947">
        <v>85613</v>
      </c>
      <c r="J20" s="947">
        <v>1118.378</v>
      </c>
      <c r="K20" s="948">
        <v>87819</v>
      </c>
      <c r="L20" s="949"/>
      <c r="M20" s="950"/>
      <c r="N20" s="826"/>
      <c r="O20" s="827"/>
      <c r="P20" s="951"/>
      <c r="Q20" s="951"/>
      <c r="R20" s="951"/>
      <c r="S20" s="952"/>
      <c r="T20" s="953"/>
      <c r="U20" s="8"/>
      <c r="V20" s="8"/>
      <c r="W20" s="8"/>
      <c r="X20" s="953"/>
      <c r="Y20" s="8"/>
      <c r="Z20" s="8"/>
      <c r="AA20" s="954"/>
      <c r="AB20" s="442" t="s">
        <v>373</v>
      </c>
      <c r="AC20" s="969" t="s">
        <v>385</v>
      </c>
      <c r="AD20" s="1148" t="s">
        <v>34</v>
      </c>
      <c r="AE20" s="734"/>
      <c r="AF20" s="734"/>
      <c r="AG20" s="734"/>
      <c r="AH20" s="734"/>
      <c r="AI20" s="734"/>
      <c r="AJ20" s="734"/>
      <c r="AK20" s="734"/>
      <c r="AL20" s="847"/>
      <c r="AM20" s="90"/>
      <c r="AN20" s="442" t="s">
        <v>373</v>
      </c>
      <c r="AO20" s="969" t="s">
        <v>374</v>
      </c>
      <c r="AP20" s="1148" t="s">
        <v>34</v>
      </c>
      <c r="AQ20" s="383">
        <f>IF(ISNUMBER('JQ1 Production'!D35+D20-H20),'JQ1 Production'!D35+D20-H20,IF(ISNUMBER(H20-D20),"NT "&amp;H20-D20,"…"))</f>
        <v>939.1709999999998</v>
      </c>
      <c r="AR20" s="996">
        <f>IF(ISNUMBER('JQ1 Production'!E35+F20-J20),'JQ1 Production'!E35+F20-J20,IF(ISNUMBER(J20-F20),"NT "&amp;J20-F20,"…"))</f>
        <v>861.7920000000001</v>
      </c>
      <c r="AS20" s="1124"/>
      <c r="AT20" s="384"/>
      <c r="AV20" s="442" t="s">
        <v>373</v>
      </c>
      <c r="AW20" s="969" t="s">
        <v>385</v>
      </c>
      <c r="AX20" s="1148" t="s">
        <v>34</v>
      </c>
      <c r="AY20" s="392">
        <f>IF(ISNUMBER(E20),IF(ISNUMBER(D20),IF(D20=0,IF(E20=0,0,"ZERO Q"),IF(E20=0,"ZERO V",E20/D20)),"QUANTITY"),IF(ISNUMBER(D20),"VALUE","REPORT"))</f>
        <v>395.6103694999204</v>
      </c>
      <c r="AZ20" s="392">
        <f>IF(ISNUMBER(G20),IF(ISNUMBER(F20),IF(F20=0,IF(G20=0,0,"ZERO Q"),IF(G20=0,"ZERO V",G20/F20)),"QUANTITY"),IF(ISNUMBER(F20),"VALUE","REPORT"))</f>
        <v>355.0818170462589</v>
      </c>
      <c r="BA20" s="392">
        <f>IF(ISNUMBER(I20),IF(ISNUMBER(H20),IF(H20=0,IF(I20=0,0,"ZERO Q"),IF(I20=0,"ZERO V",I20/H20)),"QUANTITY"),IF(ISNUMBER(H20),"VALUE","REPORT"))</f>
        <v>87.09890735955399</v>
      </c>
      <c r="BB20" s="393">
        <f>IF(ISNUMBER(K20),IF(ISNUMBER(J20),IF(J20=0,IF(K20=0,0,"ZERO Q"),IF(K20=0,"ZERO V",K20/J20)),"QUANTITY"),IF(ISNUMBER(J20),"VALUE","REPORT"))</f>
        <v>78.5235403414588</v>
      </c>
      <c r="BC20" s="1170" t="str">
        <f t="shared" si="6"/>
        <v>ACCEPT</v>
      </c>
      <c r="BD20" s="1170" t="str">
        <f t="shared" si="7"/>
        <v>ACCEPT</v>
      </c>
      <c r="BF20" s="442" t="s">
        <v>373</v>
      </c>
      <c r="BG20" s="969" t="s">
        <v>385</v>
      </c>
      <c r="BH20" s="1148" t="s">
        <v>34</v>
      </c>
      <c r="BI20" s="392" t="str">
        <f>IF(ISTEXT(AY20),IF('EU1 ExtraEU Trade'!AW19=0,"INTRA-EU","CHECK")," ")</f>
        <v> </v>
      </c>
      <c r="BJ20" s="392" t="str">
        <f>IF(ISTEXT(AZ20),IF('EU1 ExtraEU Trade'!AX19=0,"INTRA-EU","CHECK")," ")</f>
        <v> </v>
      </c>
      <c r="BK20" s="392" t="str">
        <f>IF(ISTEXT(BA20),IF('EU1 ExtraEU Trade'!AY19=0,"INTRA-EU","CHECK")," ")</f>
        <v> </v>
      </c>
      <c r="BL20" s="393" t="str">
        <f>IF(ISTEXT(BB20),IF('EU1 ExtraEU Trade'!AZ19=0,"INTRA-EU","CHECK")," ")</f>
        <v> </v>
      </c>
    </row>
    <row r="21" spans="1:64" s="79" customFormat="1" ht="15" customHeight="1">
      <c r="A21" s="1149">
        <v>4</v>
      </c>
      <c r="B21" s="969" t="s">
        <v>375</v>
      </c>
      <c r="C21" s="1147" t="s">
        <v>346</v>
      </c>
      <c r="D21" s="947">
        <v>94.196</v>
      </c>
      <c r="E21" s="947">
        <v>70059</v>
      </c>
      <c r="F21" s="947">
        <v>74.903</v>
      </c>
      <c r="G21" s="947">
        <v>46765</v>
      </c>
      <c r="H21" s="947">
        <v>40.523</v>
      </c>
      <c r="I21" s="947">
        <v>20489</v>
      </c>
      <c r="J21" s="947">
        <v>17.352</v>
      </c>
      <c r="K21" s="948">
        <v>52676</v>
      </c>
      <c r="L21" s="949"/>
      <c r="M21" s="950"/>
      <c r="N21" s="826"/>
      <c r="O21" s="827"/>
      <c r="P21" s="951"/>
      <c r="Q21" s="951"/>
      <c r="R21" s="951"/>
      <c r="S21" s="952"/>
      <c r="T21" s="953" t="s">
        <v>436</v>
      </c>
      <c r="U21" s="8" t="s">
        <v>436</v>
      </c>
      <c r="V21" s="8" t="s">
        <v>436</v>
      </c>
      <c r="W21" s="8" t="s">
        <v>436</v>
      </c>
      <c r="X21" s="953" t="s">
        <v>436</v>
      </c>
      <c r="Y21" s="8" t="s">
        <v>436</v>
      </c>
      <c r="Z21" s="8" t="s">
        <v>436</v>
      </c>
      <c r="AA21" s="954" t="s">
        <v>436</v>
      </c>
      <c r="AB21" s="1149">
        <v>4</v>
      </c>
      <c r="AC21" s="969" t="s">
        <v>375</v>
      </c>
      <c r="AD21" s="1147" t="s">
        <v>346</v>
      </c>
      <c r="AE21" s="964" t="e">
        <v>#VALUE!</v>
      </c>
      <c r="AF21" s="964" t="e">
        <v>#VALUE!</v>
      </c>
      <c r="AG21" s="964">
        <v>0</v>
      </c>
      <c r="AH21" s="964">
        <v>0</v>
      </c>
      <c r="AI21" s="964" t="e">
        <v>#VALUE!</v>
      </c>
      <c r="AJ21" s="964" t="e">
        <v>#VALUE!</v>
      </c>
      <c r="AK21" s="964">
        <v>0</v>
      </c>
      <c r="AL21" s="965">
        <v>0</v>
      </c>
      <c r="AM21" s="90"/>
      <c r="AN21" s="1149">
        <v>4</v>
      </c>
      <c r="AO21" s="969" t="s">
        <v>375</v>
      </c>
      <c r="AP21" s="1147" t="s">
        <v>346</v>
      </c>
      <c r="AQ21" s="383">
        <f>IF(ISNUMBER('JQ1 Production'!D36+D21-H21),'JQ1 Production'!D36+D21-H21,IF(ISNUMBER(H21-D21),"NT "&amp;H21-D21,"…"))</f>
        <v>148.573</v>
      </c>
      <c r="AR21" s="996">
        <f>IF(ISNUMBER('JQ1 Production'!E36+F21-J21),'JQ1 Production'!E36+F21-J21,IF(ISNUMBER(J21-F21),"NT "&amp;J21-F21,"…"))</f>
        <v>152.451</v>
      </c>
      <c r="AS21" s="1124"/>
      <c r="AT21" s="384"/>
      <c r="AV21" s="1149">
        <v>4</v>
      </c>
      <c r="AW21" s="969" t="s">
        <v>375</v>
      </c>
      <c r="AX21" s="1147" t="s">
        <v>346</v>
      </c>
      <c r="AY21" s="392">
        <f>IF(ISNUMBER(E21),IF(ISNUMBER(D21),IF(D21=0,IF(E21=0,0,"ZERO Q"),IF(E21=0,"ZERO V",E21/D21)),"QUANTITY"),IF(ISNUMBER(D21),"VALUE","REPORT"))</f>
        <v>743.7576967174828</v>
      </c>
      <c r="AZ21" s="392">
        <f>IF(ISNUMBER(G21),IF(ISNUMBER(F21),IF(F21=0,IF(G21=0,0,"ZERO Q"),IF(G21=0,"ZERO V",G21/F21)),"QUANTITY"),IF(ISNUMBER(F21),"VALUE","REPORT"))</f>
        <v>624.3408141195946</v>
      </c>
      <c r="BA21" s="392">
        <f>IF(ISNUMBER(I21),IF(ISNUMBER(H21),IF(H21=0,IF(I21=0,0,"ZERO Q"),IF(I21=0,"ZERO V",I21/H21)),"QUANTITY"),IF(ISNUMBER(H21),"VALUE","REPORT"))</f>
        <v>505.61409569873894</v>
      </c>
      <c r="BB21" s="393">
        <f>IF(ISNUMBER(K21),IF(ISNUMBER(J21),IF(J21=0,IF(K21=0,0,"ZERO Q"),IF(K21=0,"ZERO V",K21/J21)),"QUANTITY"),IF(ISNUMBER(J21),"VALUE","REPORT"))</f>
        <v>3035.7307514983863</v>
      </c>
      <c r="BC21" s="1170" t="str">
        <f t="shared" si="6"/>
        <v>ACCEPT</v>
      </c>
      <c r="BD21" s="1170" t="str">
        <f t="shared" si="7"/>
        <v>CHECK</v>
      </c>
      <c r="BF21" s="1149">
        <v>4</v>
      </c>
      <c r="BG21" s="969" t="s">
        <v>375</v>
      </c>
      <c r="BH21" s="1147" t="s">
        <v>346</v>
      </c>
      <c r="BI21" s="392" t="str">
        <f>IF(ISTEXT(AY21),IF('EU1 ExtraEU Trade'!AW20=0,"INTRA-EU","CHECK")," ")</f>
        <v> </v>
      </c>
      <c r="BJ21" s="392" t="str">
        <f>IF(ISTEXT(AZ21),IF('EU1 ExtraEU Trade'!AX20=0,"INTRA-EU","CHECK")," ")</f>
        <v> </v>
      </c>
      <c r="BK21" s="392" t="str">
        <f>IF(ISTEXT(BA21),IF('EU1 ExtraEU Trade'!AY20=0,"INTRA-EU","CHECK")," ")</f>
        <v> </v>
      </c>
      <c r="BL21" s="393" t="str">
        <f>IF(ISTEXT(BB21),IF('EU1 ExtraEU Trade'!AZ20=0,"INTRA-EU","CHECK")," ")</f>
        <v> </v>
      </c>
    </row>
    <row r="22" spans="1:64" s="79" customFormat="1" ht="15" customHeight="1">
      <c r="A22" s="442" t="s">
        <v>234</v>
      </c>
      <c r="B22" s="1146" t="s">
        <v>376</v>
      </c>
      <c r="C22" s="614" t="s">
        <v>346</v>
      </c>
      <c r="D22" s="947">
        <v>94.196</v>
      </c>
      <c r="E22" s="947">
        <v>70059</v>
      </c>
      <c r="F22" s="947">
        <v>74.903</v>
      </c>
      <c r="G22" s="947">
        <v>46765</v>
      </c>
      <c r="H22" s="947">
        <v>40.523</v>
      </c>
      <c r="I22" s="947">
        <v>20489</v>
      </c>
      <c r="J22" s="947">
        <v>17.352</v>
      </c>
      <c r="K22" s="948">
        <v>26338</v>
      </c>
      <c r="L22" s="949"/>
      <c r="M22" s="950"/>
      <c r="N22" s="826"/>
      <c r="O22" s="827"/>
      <c r="P22" s="951"/>
      <c r="Q22" s="951"/>
      <c r="R22" s="951"/>
      <c r="S22" s="952"/>
      <c r="T22" s="953"/>
      <c r="U22" s="8"/>
      <c r="V22" s="8"/>
      <c r="W22" s="8"/>
      <c r="X22" s="953"/>
      <c r="Y22" s="8"/>
      <c r="Z22" s="8"/>
      <c r="AA22" s="954"/>
      <c r="AB22" s="442" t="s">
        <v>234</v>
      </c>
      <c r="AC22" s="1146" t="s">
        <v>376</v>
      </c>
      <c r="AD22" s="614" t="s">
        <v>346</v>
      </c>
      <c r="AE22" s="737"/>
      <c r="AF22" s="737"/>
      <c r="AG22" s="737"/>
      <c r="AH22" s="737"/>
      <c r="AI22" s="737"/>
      <c r="AJ22" s="737"/>
      <c r="AK22" s="737"/>
      <c r="AL22" s="848"/>
      <c r="AM22" s="90"/>
      <c r="AN22" s="442" t="s">
        <v>234</v>
      </c>
      <c r="AO22" s="1146" t="s">
        <v>376</v>
      </c>
      <c r="AP22" s="614" t="s">
        <v>346</v>
      </c>
      <c r="AQ22" s="383">
        <f>IF(ISNUMBER('JQ1 Production'!D37+D22-H22),'JQ1 Production'!D37+D22-H22,IF(ISNUMBER(H22-D22),"NT "&amp;H22-D22,"…"))</f>
        <v>110.173</v>
      </c>
      <c r="AR22" s="996">
        <f>IF(ISNUMBER('JQ1 Production'!E37+F22-J22),'JQ1 Production'!E37+F22-J22,IF(ISNUMBER(J22-F22),"NT "&amp;J22-F22,"…"))</f>
        <v>114.05100000000002</v>
      </c>
      <c r="AS22" s="1124"/>
      <c r="AT22" s="384"/>
      <c r="AV22" s="442" t="s">
        <v>234</v>
      </c>
      <c r="AW22" s="1146" t="s">
        <v>376</v>
      </c>
      <c r="AX22" s="614" t="s">
        <v>346</v>
      </c>
      <c r="AY22" s="392">
        <f>IF(ISNUMBER(E22),IF(ISNUMBER(D22),IF(D22=0,IF(E22=0,0,"ZERO Q"),IF(E22=0,"ZERO V",E22/D22)),"QUANTITY"),IF(ISNUMBER(D22),"VALUE","REPORT"))</f>
        <v>743.7576967174828</v>
      </c>
      <c r="AZ22" s="392">
        <f>IF(ISNUMBER(G22),IF(ISNUMBER(F22),IF(F22=0,IF(G22=0,0,"ZERO Q"),IF(G22=0,"ZERO V",G22/F22)),"QUANTITY"),IF(ISNUMBER(F22),"VALUE","REPORT"))</f>
        <v>624.3408141195946</v>
      </c>
      <c r="BA22" s="392">
        <f>IF(ISNUMBER(I22),IF(ISNUMBER(H22),IF(H22=0,IF(I22=0,0,"ZERO Q"),IF(I22=0,"ZERO V",I22/H22)),"QUANTITY"),IF(ISNUMBER(H22),"VALUE","REPORT"))</f>
        <v>505.61409569873894</v>
      </c>
      <c r="BB22" s="393">
        <f>IF(ISNUMBER(K22),IF(ISNUMBER(J22),IF(J22=0,IF(K22=0,0,"ZERO Q"),IF(K22=0,"ZERO V",K22/J22)),"QUANTITY"),IF(ISNUMBER(J22),"VALUE","REPORT"))</f>
        <v>1517.8653757491932</v>
      </c>
      <c r="BC22" s="1170" t="str">
        <f t="shared" si="6"/>
        <v>ACCEPT</v>
      </c>
      <c r="BD22" s="1170" t="str">
        <f t="shared" si="7"/>
        <v>CHECK</v>
      </c>
      <c r="BF22" s="442" t="s">
        <v>234</v>
      </c>
      <c r="BG22" s="1146" t="s">
        <v>376</v>
      </c>
      <c r="BH22" s="614" t="s">
        <v>346</v>
      </c>
      <c r="BI22" s="392" t="str">
        <f>IF(ISTEXT(AY22),IF('EU1 ExtraEU Trade'!AW21=0,"INTRA-EU","CHECK")," ")</f>
        <v> </v>
      </c>
      <c r="BJ22" s="392" t="str">
        <f>IF(ISTEXT(AZ22),IF('EU1 ExtraEU Trade'!AX21=0,"INTRA-EU","CHECK")," ")</f>
        <v> </v>
      </c>
      <c r="BK22" s="392" t="str">
        <f>IF(ISTEXT(BA22),IF('EU1 ExtraEU Trade'!AY21=0,"INTRA-EU","CHECK")," ")</f>
        <v> </v>
      </c>
      <c r="BL22" s="393" t="str">
        <f>IF(ISTEXT(BB22),IF('EU1 ExtraEU Trade'!AZ21=0,"INTRA-EU","CHECK")," ")</f>
        <v> </v>
      </c>
    </row>
    <row r="23" spans="1:64" s="79" customFormat="1" ht="15" customHeight="1">
      <c r="A23" s="442" t="s">
        <v>377</v>
      </c>
      <c r="B23" s="1146" t="s">
        <v>378</v>
      </c>
      <c r="C23" s="614" t="s">
        <v>346</v>
      </c>
      <c r="D23" s="947" t="s">
        <v>393</v>
      </c>
      <c r="E23" s="947" t="s">
        <v>393</v>
      </c>
      <c r="F23" s="947">
        <v>0</v>
      </c>
      <c r="G23" s="947">
        <v>0</v>
      </c>
      <c r="H23" s="947" t="s">
        <v>393</v>
      </c>
      <c r="I23" s="947" t="s">
        <v>393</v>
      </c>
      <c r="J23" s="947">
        <v>0</v>
      </c>
      <c r="K23" s="948">
        <v>26338</v>
      </c>
      <c r="L23" s="949"/>
      <c r="M23" s="950"/>
      <c r="N23" s="826"/>
      <c r="O23" s="827"/>
      <c r="P23" s="951"/>
      <c r="Q23" s="951"/>
      <c r="R23" s="951"/>
      <c r="S23" s="952"/>
      <c r="T23" s="953"/>
      <c r="U23" s="8"/>
      <c r="V23" s="8"/>
      <c r="W23" s="8"/>
      <c r="X23" s="953"/>
      <c r="Y23" s="8"/>
      <c r="Z23" s="8"/>
      <c r="AA23" s="954"/>
      <c r="AB23" s="442" t="s">
        <v>377</v>
      </c>
      <c r="AC23" s="1146" t="s">
        <v>378</v>
      </c>
      <c r="AD23" s="614" t="s">
        <v>346</v>
      </c>
      <c r="AE23" s="737"/>
      <c r="AF23" s="737"/>
      <c r="AG23" s="737"/>
      <c r="AH23" s="737"/>
      <c r="AI23" s="737"/>
      <c r="AJ23" s="737"/>
      <c r="AK23" s="737"/>
      <c r="AL23" s="848"/>
      <c r="AM23" s="90"/>
      <c r="AN23" s="442" t="s">
        <v>377</v>
      </c>
      <c r="AO23" s="1146" t="s">
        <v>378</v>
      </c>
      <c r="AP23" s="614" t="s">
        <v>346</v>
      </c>
      <c r="AQ23" s="383" t="str">
        <f>IF(ISNUMBER('JQ1 Production'!D38+D23-H23),'JQ1 Production'!D38+D23-H23,IF(ISNUMBER(H23-D23),"NT "&amp;H23-D23,"…"))</f>
        <v>…</v>
      </c>
      <c r="AR23" s="996">
        <f>IF(ISNUMBER('JQ1 Production'!E38+F23-J23),'JQ1 Production'!E38+F23-J23,IF(ISNUMBER(J23-F23),"NT "&amp;J23-F23,"…"))</f>
        <v>38.4</v>
      </c>
      <c r="AS23" s="1124"/>
      <c r="AT23" s="384"/>
      <c r="AV23" s="442" t="s">
        <v>377</v>
      </c>
      <c r="AW23" s="1146" t="s">
        <v>378</v>
      </c>
      <c r="AX23" s="614" t="s">
        <v>346</v>
      </c>
      <c r="AY23" s="392" t="str">
        <f>IF(ISNUMBER(E23),IF(ISNUMBER(D23),IF(D23=0,IF(E23=0,0,"ZERO Q"),IF(E23=0,"ZERO V",E23/D23)),"QUANTITY"),IF(ISNUMBER(D23),"VALUE","REPORT"))</f>
        <v>REPORT</v>
      </c>
      <c r="AZ23" s="392">
        <f>IF(ISNUMBER(G23),IF(ISNUMBER(F23),IF(F23=0,IF(G23=0,0,"ZERO Q"),IF(G23=0,"ZERO V",G23/F23)),"QUANTITY"),IF(ISNUMBER(F23),"VALUE","REPORT"))</f>
        <v>0</v>
      </c>
      <c r="BA23" s="392" t="str">
        <f>IF(ISNUMBER(I23),IF(ISNUMBER(H23),IF(H23=0,IF(I23=0,0,"ZERO Q"),IF(I23=0,"ZERO V",I23/H23)),"QUANTITY"),IF(ISNUMBER(H23),"VALUE","REPORT"))</f>
        <v>REPORT</v>
      </c>
      <c r="BB23" s="393" t="str">
        <f>IF(ISNUMBER(K23),IF(ISNUMBER(J23),IF(J23=0,IF(K23=0,0,"ZERO Q"),IF(K23=0,"ZERO V",K23/J23)),"QUANTITY"),IF(ISNUMBER(J23),"VALUE","REPORT"))</f>
        <v>ZERO Q</v>
      </c>
      <c r="BC23" s="1170" t="str">
        <f t="shared" si="6"/>
        <v>CHECK</v>
      </c>
      <c r="BD23" s="1170" t="str">
        <f t="shared" si="7"/>
        <v>CHECK</v>
      </c>
      <c r="BF23" s="442" t="s">
        <v>377</v>
      </c>
      <c r="BG23" s="1146" t="s">
        <v>378</v>
      </c>
      <c r="BH23" s="614" t="s">
        <v>346</v>
      </c>
      <c r="BI23" s="392" t="str">
        <f>IF(ISTEXT(AY23),IF('EU1 ExtraEU Trade'!AW22=0,"INTRA-EU","CHECK")," ")</f>
        <v>INTRA-EU</v>
      </c>
      <c r="BJ23" s="392" t="str">
        <f>IF(ISTEXT(AZ23),IF('EU1 ExtraEU Trade'!AX22=0,"INTRA-EU","CHECK")," ")</f>
        <v> </v>
      </c>
      <c r="BK23" s="392" t="str">
        <f>IF(ISTEXT(BA23),IF('EU1 ExtraEU Trade'!AY22=0,"INTRA-EU","CHECK")," ")</f>
        <v>INTRA-EU</v>
      </c>
      <c r="BL23" s="393" t="str">
        <f>IF(ISTEXT(BB23),IF('EU1 ExtraEU Trade'!AZ22=0,"INTRA-EU","CHECK")," ")</f>
        <v>INTRA-EU</v>
      </c>
    </row>
    <row r="24" spans="1:64" s="380" customFormat="1" ht="15" customHeight="1">
      <c r="A24" s="976">
        <v>5</v>
      </c>
      <c r="B24" s="436" t="s">
        <v>289</v>
      </c>
      <c r="C24" s="935" t="s">
        <v>34</v>
      </c>
      <c r="D24" s="309">
        <v>1055.392</v>
      </c>
      <c r="E24" s="309">
        <v>2175881</v>
      </c>
      <c r="F24" s="309">
        <v>1028.7160000000001</v>
      </c>
      <c r="G24" s="309">
        <v>2429600</v>
      </c>
      <c r="H24" s="309">
        <v>515.5749999999999</v>
      </c>
      <c r="I24" s="309">
        <v>806336</v>
      </c>
      <c r="J24" s="309">
        <v>516.91</v>
      </c>
      <c r="K24" s="936">
        <v>862427</v>
      </c>
      <c r="L24" s="958" t="s">
        <v>436</v>
      </c>
      <c r="M24" s="959" t="s">
        <v>436</v>
      </c>
      <c r="N24" s="960" t="s">
        <v>436</v>
      </c>
      <c r="O24" s="961" t="s">
        <v>436</v>
      </c>
      <c r="P24" s="962" t="s">
        <v>436</v>
      </c>
      <c r="Q24" s="962" t="s">
        <v>436</v>
      </c>
      <c r="R24" s="962" t="s">
        <v>436</v>
      </c>
      <c r="S24" s="963" t="s">
        <v>436</v>
      </c>
      <c r="T24" s="939" t="s">
        <v>436</v>
      </c>
      <c r="U24" s="727" t="s">
        <v>436</v>
      </c>
      <c r="V24" s="727" t="s">
        <v>436</v>
      </c>
      <c r="W24" s="727" t="s">
        <v>436</v>
      </c>
      <c r="X24" s="939" t="s">
        <v>436</v>
      </c>
      <c r="Y24" s="727" t="s">
        <v>436</v>
      </c>
      <c r="Z24" s="727" t="s">
        <v>436</v>
      </c>
      <c r="AA24" s="940" t="s">
        <v>436</v>
      </c>
      <c r="AB24" s="977">
        <v>5</v>
      </c>
      <c r="AC24" s="978" t="s">
        <v>289</v>
      </c>
      <c r="AD24" s="77" t="s">
        <v>237</v>
      </c>
      <c r="AE24" s="964">
        <v>0</v>
      </c>
      <c r="AF24" s="964">
        <v>0</v>
      </c>
      <c r="AG24" s="964">
        <v>9.947598300641403E-14</v>
      </c>
      <c r="AH24" s="964">
        <v>0</v>
      </c>
      <c r="AI24" s="964">
        <v>-5.551115123125783E-14</v>
      </c>
      <c r="AJ24" s="964">
        <v>0</v>
      </c>
      <c r="AK24" s="964">
        <v>-2.6645352591003757E-15</v>
      </c>
      <c r="AL24" s="965">
        <v>0</v>
      </c>
      <c r="AM24" s="943"/>
      <c r="AN24" s="227">
        <f t="shared" si="5"/>
        <v>5</v>
      </c>
      <c r="AO24" s="978" t="str">
        <f t="shared" si="0"/>
        <v>SAWNWOOD </v>
      </c>
      <c r="AP24" s="77" t="str">
        <f t="shared" si="0"/>
        <v>1000 m3</v>
      </c>
      <c r="AQ24" s="383">
        <f>IF(ISNUMBER('JQ1 Production'!D39+D24-H24),'JQ1 Production'!D39+D24-H24,IF(ISNUMBER(H24-D24),"NT "&amp;H24-D24,"…"))</f>
        <v>2745.817</v>
      </c>
      <c r="AR24" s="996">
        <f>IF(ISNUMBER('JQ1 Production'!E39+F24-J24),'JQ1 Production'!E39+F24-J24,IF(ISNUMBER(J24-F24),"NT "&amp;J24-F24,"…"))</f>
        <v>2918.8060000000005</v>
      </c>
      <c r="AS24" s="1124"/>
      <c r="AT24" s="384"/>
      <c r="AV24" s="979">
        <v>5</v>
      </c>
      <c r="AW24" s="978" t="s">
        <v>289</v>
      </c>
      <c r="AX24" s="194" t="s">
        <v>141</v>
      </c>
      <c r="AY24" s="392">
        <f t="shared" si="1"/>
        <v>2061.680399320821</v>
      </c>
      <c r="AZ24" s="392">
        <f t="shared" si="2"/>
        <v>2361.7791499305927</v>
      </c>
      <c r="BA24" s="392">
        <f t="shared" si="3"/>
        <v>1563.9548077389325</v>
      </c>
      <c r="BB24" s="393">
        <f t="shared" si="4"/>
        <v>1668.4277727263934</v>
      </c>
      <c r="BC24" s="1170" t="str">
        <f t="shared" si="6"/>
        <v>ACCEPT</v>
      </c>
      <c r="BD24" s="1170" t="str">
        <f t="shared" si="7"/>
        <v>ACCEPT</v>
      </c>
      <c r="BF24" s="979">
        <v>5</v>
      </c>
      <c r="BG24" s="978" t="s">
        <v>289</v>
      </c>
      <c r="BH24" s="194" t="s">
        <v>141</v>
      </c>
      <c r="BI24" s="392" t="str">
        <f>IF(ISTEXT(AY24),IF('EU1 ExtraEU Trade'!AW21=0,"INTRA-EU","CHECK")," ")</f>
        <v> </v>
      </c>
      <c r="BJ24" s="392" t="str">
        <f>IF(ISTEXT(AZ24),IF('EU1 ExtraEU Trade'!AX21=0,"INTRA-EU","CHECK")," ")</f>
        <v> </v>
      </c>
      <c r="BK24" s="392" t="str">
        <f>IF(ISTEXT(BA24),IF('EU1 ExtraEU Trade'!AY21=0,"INTRA-EU","CHECK")," ")</f>
        <v> </v>
      </c>
      <c r="BL24" s="393" t="str">
        <f>IF(ISTEXT(BB24),IF('EU1 ExtraEU Trade'!AZ21=0,"INTRA-EU","CHECK")," ")</f>
        <v> </v>
      </c>
    </row>
    <row r="25" spans="1:64" s="79" customFormat="1" ht="15" customHeight="1">
      <c r="A25" s="944" t="s">
        <v>268</v>
      </c>
      <c r="B25" s="437" t="s">
        <v>242</v>
      </c>
      <c r="C25" s="966" t="s">
        <v>34</v>
      </c>
      <c r="D25" s="947">
        <v>963.292</v>
      </c>
      <c r="E25" s="947">
        <v>2029763</v>
      </c>
      <c r="F25" s="947">
        <v>970.701</v>
      </c>
      <c r="G25" s="947">
        <v>2261358</v>
      </c>
      <c r="H25" s="947">
        <v>513.789</v>
      </c>
      <c r="I25" s="947">
        <v>787896</v>
      </c>
      <c r="J25" s="947">
        <v>515.732</v>
      </c>
      <c r="K25" s="948">
        <v>853185</v>
      </c>
      <c r="L25" s="949"/>
      <c r="M25" s="950"/>
      <c r="N25" s="826"/>
      <c r="O25" s="827"/>
      <c r="P25" s="951"/>
      <c r="Q25" s="951"/>
      <c r="R25" s="951"/>
      <c r="S25" s="952"/>
      <c r="T25" s="953" t="s">
        <v>436</v>
      </c>
      <c r="U25" s="8" t="s">
        <v>436</v>
      </c>
      <c r="V25" s="8" t="s">
        <v>436</v>
      </c>
      <c r="W25" s="8" t="s">
        <v>436</v>
      </c>
      <c r="X25" s="953" t="s">
        <v>436</v>
      </c>
      <c r="Y25" s="8" t="s">
        <v>436</v>
      </c>
      <c r="Z25" s="8" t="s">
        <v>436</v>
      </c>
      <c r="AA25" s="954" t="s">
        <v>436</v>
      </c>
      <c r="AB25" s="2" t="s">
        <v>268</v>
      </c>
      <c r="AC25" s="19" t="s">
        <v>242</v>
      </c>
      <c r="AD25" s="77" t="s">
        <v>237</v>
      </c>
      <c r="AE25" s="734"/>
      <c r="AF25" s="734"/>
      <c r="AG25" s="734"/>
      <c r="AH25" s="734"/>
      <c r="AI25" s="734"/>
      <c r="AJ25" s="734"/>
      <c r="AK25" s="734"/>
      <c r="AL25" s="847"/>
      <c r="AM25" s="90" t="s">
        <v>238</v>
      </c>
      <c r="AN25" s="227" t="str">
        <f t="shared" si="5"/>
        <v>5.C</v>
      </c>
      <c r="AO25" s="19" t="str">
        <f t="shared" si="0"/>
        <v>Coniferous</v>
      </c>
      <c r="AP25" s="77" t="str">
        <f t="shared" si="0"/>
        <v>1000 m3</v>
      </c>
      <c r="AQ25" s="383">
        <f>IF(ISNUMBER('JQ1 Production'!D40+D25-H25),'JQ1 Production'!D40+D25-H25,IF(ISNUMBER(H25-D25),"NT "&amp;H25-D25,"…"))</f>
        <v>2655.5029999999997</v>
      </c>
      <c r="AR25" s="996">
        <f>IF(ISNUMBER('JQ1 Production'!E40+F25-J25),'JQ1 Production'!E40+F25-J25,IF(ISNUMBER(J25-F25),"NT "&amp;J25-F25,"…"))</f>
        <v>2861.969</v>
      </c>
      <c r="AS25" s="1124"/>
      <c r="AT25" s="384"/>
      <c r="AV25" s="316" t="s">
        <v>268</v>
      </c>
      <c r="AW25" s="19" t="s">
        <v>242</v>
      </c>
      <c r="AX25" s="194" t="s">
        <v>141</v>
      </c>
      <c r="AY25" s="392">
        <f t="shared" si="1"/>
        <v>2107.1108241322463</v>
      </c>
      <c r="AZ25" s="392">
        <f t="shared" si="2"/>
        <v>2329.6133412863487</v>
      </c>
      <c r="BA25" s="392">
        <f t="shared" si="3"/>
        <v>1533.5011064853472</v>
      </c>
      <c r="BB25" s="393">
        <f t="shared" si="4"/>
        <v>1654.3185220230664</v>
      </c>
      <c r="BC25" s="1170" t="str">
        <f t="shared" si="6"/>
        <v>ACCEPT</v>
      </c>
      <c r="BD25" s="1170" t="str">
        <f t="shared" si="7"/>
        <v>ACCEPT</v>
      </c>
      <c r="BF25" s="316" t="s">
        <v>268</v>
      </c>
      <c r="BG25" s="19" t="s">
        <v>242</v>
      </c>
      <c r="BH25" s="194" t="s">
        <v>141</v>
      </c>
      <c r="BI25" s="392" t="str">
        <f>IF(ISTEXT(AY25),IF('EU1 ExtraEU Trade'!AW24=0,"INTRA-EU","CHECK")," ")</f>
        <v> </v>
      </c>
      <c r="BJ25" s="392" t="str">
        <f>IF(ISTEXT(AZ25),IF('EU1 ExtraEU Trade'!AX24=0,"INTRA-EU","CHECK")," ")</f>
        <v> </v>
      </c>
      <c r="BK25" s="392" t="str">
        <f>IF(ISTEXT(BA25),IF('EU1 ExtraEU Trade'!AY24=0,"INTRA-EU","CHECK")," ")</f>
        <v> </v>
      </c>
      <c r="BL25" s="393" t="str">
        <f>IF(ISTEXT(BB25),IF('EU1 ExtraEU Trade'!AZ24=0,"INTRA-EU","CHECK")," ")</f>
        <v> </v>
      </c>
    </row>
    <row r="26" spans="1:64" s="79" customFormat="1" ht="15" customHeight="1">
      <c r="A26" s="944" t="s">
        <v>338</v>
      </c>
      <c r="B26" s="437" t="s">
        <v>243</v>
      </c>
      <c r="C26" s="966" t="s">
        <v>34</v>
      </c>
      <c r="D26" s="947">
        <v>92.1</v>
      </c>
      <c r="E26" s="947">
        <v>146118</v>
      </c>
      <c r="F26" s="947">
        <v>58.015</v>
      </c>
      <c r="G26" s="947">
        <v>168242</v>
      </c>
      <c r="H26" s="947">
        <v>1.786</v>
      </c>
      <c r="I26" s="947">
        <v>18440</v>
      </c>
      <c r="J26" s="947">
        <v>1.178</v>
      </c>
      <c r="K26" s="948">
        <v>9242</v>
      </c>
      <c r="L26" s="949"/>
      <c r="M26" s="950"/>
      <c r="N26" s="826"/>
      <c r="O26" s="827"/>
      <c r="P26" s="951"/>
      <c r="Q26" s="951"/>
      <c r="R26" s="951"/>
      <c r="S26" s="952"/>
      <c r="T26" s="953" t="s">
        <v>436</v>
      </c>
      <c r="U26" s="8" t="s">
        <v>436</v>
      </c>
      <c r="V26" s="8" t="s">
        <v>436</v>
      </c>
      <c r="W26" s="8" t="s">
        <v>436</v>
      </c>
      <c r="X26" s="953" t="s">
        <v>436</v>
      </c>
      <c r="Y26" s="8" t="s">
        <v>436</v>
      </c>
      <c r="Z26" s="8" t="s">
        <v>436</v>
      </c>
      <c r="AA26" s="954" t="s">
        <v>436</v>
      </c>
      <c r="AB26" s="2" t="s">
        <v>338</v>
      </c>
      <c r="AC26" s="19" t="s">
        <v>243</v>
      </c>
      <c r="AD26" s="77" t="s">
        <v>237</v>
      </c>
      <c r="AE26" s="734"/>
      <c r="AF26" s="734"/>
      <c r="AG26" s="734"/>
      <c r="AH26" s="734"/>
      <c r="AI26" s="734"/>
      <c r="AJ26" s="734"/>
      <c r="AK26" s="734"/>
      <c r="AL26" s="847"/>
      <c r="AM26" s="90"/>
      <c r="AN26" s="227" t="str">
        <f t="shared" si="5"/>
        <v>5.NC</v>
      </c>
      <c r="AO26" s="19" t="str">
        <f t="shared" si="0"/>
        <v>Non-Coniferous</v>
      </c>
      <c r="AP26" s="77" t="str">
        <f t="shared" si="0"/>
        <v>1000 m3</v>
      </c>
      <c r="AQ26" s="394" t="str">
        <f>IF(ISNUMBER('JQ1 Production'!D41+D26-H26),'JQ1 Production'!D41+D26-H26,IF(ISNUMBER(H26-D26),"NT "&amp;H26-D26,"…"))</f>
        <v>NT -90.314</v>
      </c>
      <c r="AR26" s="996">
        <f>IF(ISNUMBER('JQ1 Production'!E41+F26-J26),'JQ1 Production'!E41+F26-J26,IF(ISNUMBER(J26-F26),"NT "&amp;J26-F26,"…"))</f>
        <v>56.837</v>
      </c>
      <c r="AS26" s="1124"/>
      <c r="AT26" s="384"/>
      <c r="AV26" s="316" t="s">
        <v>338</v>
      </c>
      <c r="AW26" s="19" t="s">
        <v>243</v>
      </c>
      <c r="AX26" s="194" t="s">
        <v>141</v>
      </c>
      <c r="AY26" s="392">
        <f t="shared" si="1"/>
        <v>1586.5146579804561</v>
      </c>
      <c r="AZ26" s="392">
        <f t="shared" si="2"/>
        <v>2899.9741446177713</v>
      </c>
      <c r="BA26" s="392">
        <f t="shared" si="3"/>
        <v>10324.74804031355</v>
      </c>
      <c r="BB26" s="393">
        <f t="shared" si="4"/>
        <v>7845.500848896435</v>
      </c>
      <c r="BC26" s="1170" t="str">
        <f t="shared" si="6"/>
        <v>ACCEPT</v>
      </c>
      <c r="BD26" s="1170" t="str">
        <f t="shared" si="7"/>
        <v>ACCEPT</v>
      </c>
      <c r="BF26" s="316" t="s">
        <v>338</v>
      </c>
      <c r="BG26" s="19" t="s">
        <v>243</v>
      </c>
      <c r="BH26" s="194" t="s">
        <v>141</v>
      </c>
      <c r="BI26" s="392" t="str">
        <f>IF(ISTEXT(AY26),IF('EU1 ExtraEU Trade'!AW25=0,"INTRA-EU","CHECK")," ")</f>
        <v> </v>
      </c>
      <c r="BJ26" s="392" t="str">
        <f>IF(ISTEXT(AZ26),IF('EU1 ExtraEU Trade'!AX25=0,"INTRA-EU","CHECK")," ")</f>
        <v> </v>
      </c>
      <c r="BK26" s="392" t="str">
        <f>IF(ISTEXT(BA26),IF('EU1 ExtraEU Trade'!AY25=0,"INTRA-EU","CHECK")," ")</f>
        <v> </v>
      </c>
      <c r="BL26" s="393" t="str">
        <f>IF(ISTEXT(BB26),IF('EU1 ExtraEU Trade'!AZ25=0,"INTRA-EU","CHECK")," ")</f>
        <v> </v>
      </c>
    </row>
    <row r="27" spans="1:64" s="79" customFormat="1" ht="15" customHeight="1">
      <c r="A27" s="967" t="s">
        <v>15</v>
      </c>
      <c r="B27" s="438" t="s">
        <v>352</v>
      </c>
      <c r="C27" s="945" t="s">
        <v>34</v>
      </c>
      <c r="D27" s="947">
        <v>0.712</v>
      </c>
      <c r="E27" s="947">
        <v>11185</v>
      </c>
      <c r="F27" s="947">
        <v>0</v>
      </c>
      <c r="G27" s="947">
        <v>0</v>
      </c>
      <c r="H27" s="947" t="s">
        <v>393</v>
      </c>
      <c r="I27" s="947" t="s">
        <v>393</v>
      </c>
      <c r="J27" s="947">
        <v>0</v>
      </c>
      <c r="K27" s="948">
        <v>0</v>
      </c>
      <c r="L27" s="949"/>
      <c r="M27" s="950"/>
      <c r="N27" s="826"/>
      <c r="O27" s="827"/>
      <c r="P27" s="951"/>
      <c r="Q27" s="951"/>
      <c r="R27" s="951"/>
      <c r="S27" s="952"/>
      <c r="T27" s="953" t="s">
        <v>436</v>
      </c>
      <c r="U27" s="8" t="s">
        <v>436</v>
      </c>
      <c r="V27" s="8" t="s">
        <v>436</v>
      </c>
      <c r="W27" s="8" t="s">
        <v>436</v>
      </c>
      <c r="X27" s="953" t="s">
        <v>436</v>
      </c>
      <c r="Y27" s="8" t="s">
        <v>436</v>
      </c>
      <c r="Z27" s="8" t="s">
        <v>436</v>
      </c>
      <c r="AA27" s="954" t="s">
        <v>436</v>
      </c>
      <c r="AB27" s="3" t="s">
        <v>15</v>
      </c>
      <c r="AC27" s="20" t="s">
        <v>352</v>
      </c>
      <c r="AD27" s="77" t="s">
        <v>237</v>
      </c>
      <c r="AE27" s="737" t="s">
        <v>436</v>
      </c>
      <c r="AF27" s="737" t="s">
        <v>436</v>
      </c>
      <c r="AG27" s="737" t="s">
        <v>436</v>
      </c>
      <c r="AH27" s="737" t="s">
        <v>436</v>
      </c>
      <c r="AI27" s="737" t="s">
        <v>436</v>
      </c>
      <c r="AJ27" s="737" t="s">
        <v>436</v>
      </c>
      <c r="AK27" s="737" t="s">
        <v>436</v>
      </c>
      <c r="AL27" s="980" t="s">
        <v>436</v>
      </c>
      <c r="AM27" s="90"/>
      <c r="AN27" s="226" t="str">
        <f t="shared" si="5"/>
        <v>5.NC.T</v>
      </c>
      <c r="AO27" s="20" t="str">
        <f t="shared" si="0"/>
        <v>of which: Tropical</v>
      </c>
      <c r="AP27" s="77" t="str">
        <f t="shared" si="0"/>
        <v>1000 m3</v>
      </c>
      <c r="AQ27" s="394" t="str">
        <f>IF(ISNUMBER('JQ1 Production'!D42+D27-H27),'JQ1 Production'!D42+D27-H27,IF(ISNUMBER(H27-D27),"NT "&amp;H27-D27,"…"))</f>
        <v>…</v>
      </c>
      <c r="AR27" s="996">
        <f>IF(ISNUMBER('JQ1 Production'!E42+F27-J27),'JQ1 Production'!E42+F27-J27,IF(ISNUMBER(J27-F27),"NT "&amp;J27-F27,"…"))</f>
        <v>0</v>
      </c>
      <c r="AS27" s="1124"/>
      <c r="AT27" s="384"/>
      <c r="AV27" s="317" t="s">
        <v>15</v>
      </c>
      <c r="AW27" s="20" t="s">
        <v>352</v>
      </c>
      <c r="AX27" s="194" t="s">
        <v>141</v>
      </c>
      <c r="AY27" s="392">
        <f t="shared" si="1"/>
        <v>15709.26966292135</v>
      </c>
      <c r="AZ27" s="392">
        <f t="shared" si="2"/>
        <v>0</v>
      </c>
      <c r="BA27" s="392" t="str">
        <f t="shared" si="3"/>
        <v>REPORT</v>
      </c>
      <c r="BB27" s="393">
        <f t="shared" si="4"/>
        <v>0</v>
      </c>
      <c r="BC27" s="1170" t="str">
        <f t="shared" si="6"/>
        <v>CHECK</v>
      </c>
      <c r="BD27" s="1170" t="str">
        <f t="shared" si="7"/>
        <v>CHECK</v>
      </c>
      <c r="BF27" s="317" t="s">
        <v>15</v>
      </c>
      <c r="BG27" s="20" t="s">
        <v>352</v>
      </c>
      <c r="BH27" s="194" t="s">
        <v>141</v>
      </c>
      <c r="BI27" s="392" t="str">
        <f>IF(ISTEXT(AY27),IF('EU1 ExtraEU Trade'!AW26=0,"INTRA-EU","CHECK")," ")</f>
        <v> </v>
      </c>
      <c r="BJ27" s="392" t="str">
        <f>IF(ISTEXT(AZ27),IF('EU1 ExtraEU Trade'!AX26=0,"INTRA-EU","CHECK")," ")</f>
        <v> </v>
      </c>
      <c r="BK27" s="392" t="str">
        <f>IF(ISTEXT(BA27),IF('EU1 ExtraEU Trade'!AY26=0,"INTRA-EU","CHECK")," ")</f>
        <v>CHECK</v>
      </c>
      <c r="BL27" s="393" t="str">
        <f>IF(ISTEXT(BB27),IF('EU1 ExtraEU Trade'!AZ26=0,"INTRA-EU","CHECK")," ")</f>
        <v> </v>
      </c>
    </row>
    <row r="28" spans="1:64" s="380" customFormat="1" ht="15" customHeight="1">
      <c r="A28" s="934">
        <v>6</v>
      </c>
      <c r="B28" s="428" t="s">
        <v>291</v>
      </c>
      <c r="C28" s="956" t="s">
        <v>34</v>
      </c>
      <c r="D28" s="309">
        <v>412.16200000000003</v>
      </c>
      <c r="E28" s="309">
        <v>1729592</v>
      </c>
      <c r="F28" s="309">
        <v>412.59599999999995</v>
      </c>
      <c r="G28" s="309">
        <v>1896330</v>
      </c>
      <c r="H28" s="309">
        <v>185.77100000000002</v>
      </c>
      <c r="I28" s="309">
        <v>511369</v>
      </c>
      <c r="J28" s="309">
        <v>208.99200000000002</v>
      </c>
      <c r="K28" s="936">
        <v>592067</v>
      </c>
      <c r="L28" s="958" t="s">
        <v>436</v>
      </c>
      <c r="M28" s="959" t="s">
        <v>436</v>
      </c>
      <c r="N28" s="960" t="s">
        <v>436</v>
      </c>
      <c r="O28" s="961" t="s">
        <v>436</v>
      </c>
      <c r="P28" s="962" t="s">
        <v>436</v>
      </c>
      <c r="Q28" s="962" t="s">
        <v>436</v>
      </c>
      <c r="R28" s="962" t="s">
        <v>436</v>
      </c>
      <c r="S28" s="963" t="s">
        <v>436</v>
      </c>
      <c r="T28" s="939" t="s">
        <v>436</v>
      </c>
      <c r="U28" s="727" t="s">
        <v>436</v>
      </c>
      <c r="V28" s="727" t="s">
        <v>436</v>
      </c>
      <c r="W28" s="727" t="s">
        <v>436</v>
      </c>
      <c r="X28" s="939" t="s">
        <v>436</v>
      </c>
      <c r="Y28" s="727" t="s">
        <v>436</v>
      </c>
      <c r="Z28" s="727" t="s">
        <v>436</v>
      </c>
      <c r="AA28" s="940" t="s">
        <v>436</v>
      </c>
      <c r="AB28" s="2">
        <v>6</v>
      </c>
      <c r="AC28" s="16" t="s">
        <v>291</v>
      </c>
      <c r="AD28" s="77" t="s">
        <v>237</v>
      </c>
      <c r="AE28" s="964">
        <v>0</v>
      </c>
      <c r="AF28" s="964">
        <v>0</v>
      </c>
      <c r="AG28" s="964">
        <v>0</v>
      </c>
      <c r="AH28" s="964">
        <v>0</v>
      </c>
      <c r="AI28" s="964">
        <v>0</v>
      </c>
      <c r="AJ28" s="964">
        <v>0</v>
      </c>
      <c r="AK28" s="964">
        <v>0</v>
      </c>
      <c r="AL28" s="965">
        <v>0</v>
      </c>
      <c r="AM28" s="943"/>
      <c r="AN28" s="227">
        <f t="shared" si="5"/>
        <v>6</v>
      </c>
      <c r="AO28" s="16" t="str">
        <f t="shared" si="0"/>
        <v>WOOD-BASED PANELS</v>
      </c>
      <c r="AP28" s="77" t="str">
        <f t="shared" si="0"/>
        <v>1000 m3</v>
      </c>
      <c r="AQ28" s="383">
        <f>IF(ISNUMBER('JQ1 Production'!D43+D28-H28),'JQ1 Production'!D43+D28-H28,IF(ISNUMBER(H28-D28),"NT "&amp;H28-D28,"…"))</f>
        <v>607.191</v>
      </c>
      <c r="AR28" s="996">
        <f>IF(ISNUMBER('JQ1 Production'!E43+F28-J28),'JQ1 Production'!E43+F28-J28,IF(ISNUMBER(J28-F28),"NT "&amp;J28-F28,"…"))</f>
        <v>641.604</v>
      </c>
      <c r="AS28" s="1124"/>
      <c r="AT28" s="384"/>
      <c r="AV28" s="316">
        <v>6</v>
      </c>
      <c r="AW28" s="16" t="s">
        <v>291</v>
      </c>
      <c r="AX28" s="194" t="s">
        <v>141</v>
      </c>
      <c r="AY28" s="388">
        <f t="shared" si="1"/>
        <v>4196.388798579199</v>
      </c>
      <c r="AZ28" s="388">
        <f t="shared" si="2"/>
        <v>4596.093999941832</v>
      </c>
      <c r="BA28" s="388">
        <f t="shared" si="3"/>
        <v>2752.6847570395807</v>
      </c>
      <c r="BB28" s="389">
        <f t="shared" si="4"/>
        <v>2832.9648981779205</v>
      </c>
      <c r="BC28" s="1170" t="str">
        <f t="shared" si="6"/>
        <v>ACCEPT</v>
      </c>
      <c r="BD28" s="1170" t="str">
        <f t="shared" si="7"/>
        <v>ACCEPT</v>
      </c>
      <c r="BF28" s="316">
        <v>6</v>
      </c>
      <c r="BG28" s="16" t="s">
        <v>291</v>
      </c>
      <c r="BH28" s="194" t="s">
        <v>141</v>
      </c>
      <c r="BI28" s="388" t="str">
        <f>IF(ISTEXT(AY28),IF('EU1 ExtraEU Trade'!AW27=0,"INTRA-EU","CHECK")," ")</f>
        <v> </v>
      </c>
      <c r="BJ28" s="388" t="str">
        <f>IF(ISTEXT(AZ28),IF('EU1 ExtraEU Trade'!AX27=0,"INTRA-EU","CHECK")," ")</f>
        <v> </v>
      </c>
      <c r="BK28" s="388" t="str">
        <f>IF(ISTEXT(BA28),IF('EU1 ExtraEU Trade'!AY27=0,"INTRA-EU","CHECK")," ")</f>
        <v> </v>
      </c>
      <c r="BL28" s="389" t="str">
        <f>IF(ISTEXT(BB28),IF('EU1 ExtraEU Trade'!AZ27=0,"INTRA-EU","CHECK")," ")</f>
        <v> </v>
      </c>
    </row>
    <row r="29" spans="1:64" s="380" customFormat="1" ht="15" customHeight="1">
      <c r="A29" s="934" t="s">
        <v>161</v>
      </c>
      <c r="B29" s="955" t="s">
        <v>290</v>
      </c>
      <c r="C29" s="935" t="s">
        <v>34</v>
      </c>
      <c r="D29" s="309">
        <v>4.4590000000000005</v>
      </c>
      <c r="E29" s="309">
        <v>48434</v>
      </c>
      <c r="F29" s="309">
        <v>3.8289999999999997</v>
      </c>
      <c r="G29" s="309">
        <v>43089</v>
      </c>
      <c r="H29" s="309">
        <v>0.07500000000000001</v>
      </c>
      <c r="I29" s="309">
        <v>1006</v>
      </c>
      <c r="J29" s="309">
        <v>0.041</v>
      </c>
      <c r="K29" s="936">
        <v>691</v>
      </c>
      <c r="L29" s="958" t="s">
        <v>436</v>
      </c>
      <c r="M29" s="959" t="s">
        <v>436</v>
      </c>
      <c r="N29" s="960" t="s">
        <v>436</v>
      </c>
      <c r="O29" s="961" t="s">
        <v>436</v>
      </c>
      <c r="P29" s="962" t="s">
        <v>436</v>
      </c>
      <c r="Q29" s="962" t="s">
        <v>436</v>
      </c>
      <c r="R29" s="962" t="s">
        <v>436</v>
      </c>
      <c r="S29" s="963" t="s">
        <v>436</v>
      </c>
      <c r="T29" s="939" t="s">
        <v>436</v>
      </c>
      <c r="U29" s="727" t="s">
        <v>436</v>
      </c>
      <c r="V29" s="727" t="s">
        <v>436</v>
      </c>
      <c r="W29" s="727" t="s">
        <v>436</v>
      </c>
      <c r="X29" s="939" t="s">
        <v>436</v>
      </c>
      <c r="Y29" s="727" t="s">
        <v>436</v>
      </c>
      <c r="Z29" s="727" t="s">
        <v>436</v>
      </c>
      <c r="AA29" s="940" t="s">
        <v>436</v>
      </c>
      <c r="AB29" s="2" t="s">
        <v>161</v>
      </c>
      <c r="AC29" s="19" t="s">
        <v>290</v>
      </c>
      <c r="AD29" s="77" t="s">
        <v>237</v>
      </c>
      <c r="AE29" s="941">
        <v>0</v>
      </c>
      <c r="AF29" s="941">
        <v>0</v>
      </c>
      <c r="AG29" s="941">
        <v>0</v>
      </c>
      <c r="AH29" s="941">
        <v>0</v>
      </c>
      <c r="AI29" s="941">
        <v>0</v>
      </c>
      <c r="AJ29" s="941">
        <v>0</v>
      </c>
      <c r="AK29" s="941">
        <v>0</v>
      </c>
      <c r="AL29" s="942">
        <v>0</v>
      </c>
      <c r="AM29" s="943"/>
      <c r="AN29" s="227" t="str">
        <f t="shared" si="5"/>
        <v>6.1</v>
      </c>
      <c r="AO29" s="19" t="str">
        <f t="shared" si="0"/>
        <v>VENEER SHEETS</v>
      </c>
      <c r="AP29" s="77" t="str">
        <f t="shared" si="0"/>
        <v>1000 m3</v>
      </c>
      <c r="AQ29" s="396" t="str">
        <f>IF(ISNUMBER('JQ1 Production'!D44+D29-H29),'JQ1 Production'!D44+D29-H29,IF(ISNUMBER(H29-D29),"NT "&amp;H29-D29,"…"))</f>
        <v>NT -4.384</v>
      </c>
      <c r="AR29" s="996">
        <f>IF(ISNUMBER('JQ1 Production'!E44+F29-J29),'JQ1 Production'!E44+F29-J29,IF(ISNUMBER(J29-F29),"NT "&amp;J29-F29,"…"))</f>
        <v>3.788</v>
      </c>
      <c r="AS29" s="1124"/>
      <c r="AT29" s="384"/>
      <c r="AV29" s="316">
        <v>6.1</v>
      </c>
      <c r="AW29" s="19" t="s">
        <v>290</v>
      </c>
      <c r="AX29" s="194" t="s">
        <v>141</v>
      </c>
      <c r="AY29" s="392">
        <f t="shared" si="1"/>
        <v>10862.076698811392</v>
      </c>
      <c r="AZ29" s="392">
        <f t="shared" si="2"/>
        <v>11253.329851136068</v>
      </c>
      <c r="BA29" s="392">
        <f t="shared" si="3"/>
        <v>13413.333333333332</v>
      </c>
      <c r="BB29" s="393">
        <f t="shared" si="4"/>
        <v>16853.658536585364</v>
      </c>
      <c r="BC29" s="1170" t="str">
        <f t="shared" si="6"/>
        <v>ACCEPT</v>
      </c>
      <c r="BD29" s="1170" t="str">
        <f t="shared" si="7"/>
        <v>ACCEPT</v>
      </c>
      <c r="BF29" s="316">
        <v>6.1</v>
      </c>
      <c r="BG29" s="19" t="s">
        <v>290</v>
      </c>
      <c r="BH29" s="194" t="s">
        <v>141</v>
      </c>
      <c r="BI29" s="392" t="str">
        <f>IF(ISTEXT(AY29),IF('EU1 ExtraEU Trade'!AW28=0,"INTRA-EU","CHECK")," ")</f>
        <v> </v>
      </c>
      <c r="BJ29" s="392" t="str">
        <f>IF(ISTEXT(AZ29),IF('EU1 ExtraEU Trade'!AX28=0,"INTRA-EU","CHECK")," ")</f>
        <v> </v>
      </c>
      <c r="BK29" s="392" t="str">
        <f>IF(ISTEXT(BA29),IF('EU1 ExtraEU Trade'!AY28=0,"INTRA-EU","CHECK")," ")</f>
        <v> </v>
      </c>
      <c r="BL29" s="393" t="str">
        <f>IF(ISTEXT(BB29),IF('EU1 ExtraEU Trade'!AZ28=0,"INTRA-EU","CHECK")," ")</f>
        <v> </v>
      </c>
    </row>
    <row r="30" spans="1:64" s="79" customFormat="1" ht="15" customHeight="1">
      <c r="A30" s="944" t="s">
        <v>269</v>
      </c>
      <c r="B30" s="431" t="s">
        <v>242</v>
      </c>
      <c r="C30" s="966" t="s">
        <v>34</v>
      </c>
      <c r="D30" s="947">
        <v>1.086</v>
      </c>
      <c r="E30" s="947">
        <v>10107</v>
      </c>
      <c r="F30" s="947">
        <v>0.966</v>
      </c>
      <c r="G30" s="947">
        <v>9554</v>
      </c>
      <c r="H30" s="947">
        <v>0.033</v>
      </c>
      <c r="I30" s="947">
        <v>409</v>
      </c>
      <c r="J30" s="947">
        <v>0.016</v>
      </c>
      <c r="K30" s="948">
        <v>384</v>
      </c>
      <c r="L30" s="949"/>
      <c r="M30" s="950"/>
      <c r="N30" s="826"/>
      <c r="O30" s="827"/>
      <c r="P30" s="951"/>
      <c r="Q30" s="951"/>
      <c r="R30" s="951"/>
      <c r="S30" s="952"/>
      <c r="T30" s="953" t="s">
        <v>436</v>
      </c>
      <c r="U30" s="8" t="s">
        <v>436</v>
      </c>
      <c r="V30" s="8" t="s">
        <v>436</v>
      </c>
      <c r="W30" s="8" t="s">
        <v>436</v>
      </c>
      <c r="X30" s="953" t="s">
        <v>436</v>
      </c>
      <c r="Y30" s="8" t="s">
        <v>436</v>
      </c>
      <c r="Z30" s="8" t="s">
        <v>436</v>
      </c>
      <c r="AA30" s="954" t="s">
        <v>436</v>
      </c>
      <c r="AB30" s="2" t="s">
        <v>269</v>
      </c>
      <c r="AC30" s="17" t="s">
        <v>242</v>
      </c>
      <c r="AD30" s="77" t="s">
        <v>237</v>
      </c>
      <c r="AE30" s="734"/>
      <c r="AF30" s="734"/>
      <c r="AG30" s="734"/>
      <c r="AH30" s="734"/>
      <c r="AI30" s="734"/>
      <c r="AJ30" s="734"/>
      <c r="AK30" s="734"/>
      <c r="AL30" s="847"/>
      <c r="AM30" s="90"/>
      <c r="AN30" s="227" t="str">
        <f t="shared" si="5"/>
        <v>6.1.C</v>
      </c>
      <c r="AO30" s="17" t="str">
        <f t="shared" si="0"/>
        <v>Coniferous</v>
      </c>
      <c r="AP30" s="77" t="str">
        <f t="shared" si="0"/>
        <v>1000 m3</v>
      </c>
      <c r="AQ30" s="383" t="str">
        <f>IF(ISNUMBER('JQ1 Production'!D45+D30-H30),'JQ1 Production'!D45+D30-H30,IF(ISNUMBER(H30-D30),"NT "&amp;H30-D30,"…"))</f>
        <v>NT -1.053</v>
      </c>
      <c r="AR30" s="996">
        <f>IF(ISNUMBER('JQ1 Production'!E45+F30-J30),'JQ1 Production'!E45+F30-J30,IF(ISNUMBER(J30-F30),"NT "&amp;J30-F30,"…"))</f>
        <v>0.95</v>
      </c>
      <c r="AS30" s="1124"/>
      <c r="AT30" s="384"/>
      <c r="AV30" s="316" t="s">
        <v>269</v>
      </c>
      <c r="AW30" s="17" t="s">
        <v>242</v>
      </c>
      <c r="AX30" s="194" t="s">
        <v>141</v>
      </c>
      <c r="AY30" s="392">
        <f t="shared" si="1"/>
        <v>9306.629834254143</v>
      </c>
      <c r="AZ30" s="392">
        <f t="shared" si="2"/>
        <v>9890.269151138717</v>
      </c>
      <c r="BA30" s="392">
        <f t="shared" si="3"/>
        <v>12393.939393939394</v>
      </c>
      <c r="BB30" s="393">
        <f t="shared" si="4"/>
        <v>24000</v>
      </c>
      <c r="BC30" s="1170" t="str">
        <f t="shared" si="6"/>
        <v>ACCEPT</v>
      </c>
      <c r="BD30" s="1170" t="str">
        <f t="shared" si="7"/>
        <v>ACCEPT</v>
      </c>
      <c r="BF30" s="316" t="s">
        <v>269</v>
      </c>
      <c r="BG30" s="17" t="s">
        <v>242</v>
      </c>
      <c r="BH30" s="194" t="s">
        <v>141</v>
      </c>
      <c r="BI30" s="392" t="str">
        <f>IF(ISTEXT(AY30),IF('EU1 ExtraEU Trade'!AW29=0,"INTRA-EU","CHECK")," ")</f>
        <v> </v>
      </c>
      <c r="BJ30" s="392" t="str">
        <f>IF(ISTEXT(AZ30),IF('EU1 ExtraEU Trade'!AX29=0,"INTRA-EU","CHECK")," ")</f>
        <v> </v>
      </c>
      <c r="BK30" s="392" t="str">
        <f>IF(ISTEXT(BA30),IF('EU1 ExtraEU Trade'!AY29=0,"INTRA-EU","CHECK")," ")</f>
        <v> </v>
      </c>
      <c r="BL30" s="393" t="str">
        <f>IF(ISTEXT(BB30),IF('EU1 ExtraEU Trade'!AZ29=0,"INTRA-EU","CHECK")," ")</f>
        <v> </v>
      </c>
    </row>
    <row r="31" spans="1:64" s="79" customFormat="1" ht="15" customHeight="1">
      <c r="A31" s="944" t="s">
        <v>340</v>
      </c>
      <c r="B31" s="431" t="s">
        <v>243</v>
      </c>
      <c r="C31" s="966" t="s">
        <v>34</v>
      </c>
      <c r="D31" s="947">
        <v>3.373</v>
      </c>
      <c r="E31" s="947">
        <v>38327</v>
      </c>
      <c r="F31" s="947">
        <v>2.863</v>
      </c>
      <c r="G31" s="947">
        <v>33535</v>
      </c>
      <c r="H31" s="947">
        <v>0.042</v>
      </c>
      <c r="I31" s="947">
        <v>597</v>
      </c>
      <c r="J31" s="947">
        <v>0.025</v>
      </c>
      <c r="K31" s="948">
        <v>307</v>
      </c>
      <c r="L31" s="949"/>
      <c r="M31" s="950"/>
      <c r="N31" s="826"/>
      <c r="O31" s="827"/>
      <c r="P31" s="951"/>
      <c r="Q31" s="951"/>
      <c r="R31" s="951"/>
      <c r="S31" s="952"/>
      <c r="T31" s="953" t="s">
        <v>436</v>
      </c>
      <c r="U31" s="8" t="s">
        <v>436</v>
      </c>
      <c r="V31" s="8" t="s">
        <v>436</v>
      </c>
      <c r="W31" s="8" t="s">
        <v>436</v>
      </c>
      <c r="X31" s="953" t="s">
        <v>436</v>
      </c>
      <c r="Y31" s="8" t="s">
        <v>436</v>
      </c>
      <c r="Z31" s="8" t="s">
        <v>436</v>
      </c>
      <c r="AA31" s="954" t="s">
        <v>436</v>
      </c>
      <c r="AB31" s="2" t="s">
        <v>340</v>
      </c>
      <c r="AC31" s="17" t="s">
        <v>243</v>
      </c>
      <c r="AD31" s="77" t="s">
        <v>237</v>
      </c>
      <c r="AE31" s="734"/>
      <c r="AF31" s="734"/>
      <c r="AG31" s="734"/>
      <c r="AH31" s="734"/>
      <c r="AI31" s="734"/>
      <c r="AJ31" s="734"/>
      <c r="AK31" s="734"/>
      <c r="AL31" s="847"/>
      <c r="AM31" s="90"/>
      <c r="AN31" s="227" t="str">
        <f t="shared" si="5"/>
        <v>6.1.NC</v>
      </c>
      <c r="AO31" s="17" t="str">
        <f t="shared" si="5"/>
        <v>Non-Coniferous</v>
      </c>
      <c r="AP31" s="77" t="str">
        <f t="shared" si="5"/>
        <v>1000 m3</v>
      </c>
      <c r="AQ31" s="383" t="str">
        <f>IF(ISNUMBER('JQ1 Production'!D46+D31-H31),'JQ1 Production'!D46+D31-H31,IF(ISNUMBER(H31-D31),"NT "&amp;H31-D31,"…"))</f>
        <v>NT -3.331</v>
      </c>
      <c r="AR31" s="996">
        <f>IF(ISNUMBER('JQ1 Production'!E46+F31-J31),'JQ1 Production'!E46+F31-J31,IF(ISNUMBER(J31-F31),"NT "&amp;J31-F31,"…"))</f>
        <v>2.838</v>
      </c>
      <c r="AS31" s="1124"/>
      <c r="AT31" s="384"/>
      <c r="AV31" s="316" t="s">
        <v>340</v>
      </c>
      <c r="AW31" s="17" t="s">
        <v>243</v>
      </c>
      <c r="AX31" s="194" t="s">
        <v>141</v>
      </c>
      <c r="AY31" s="392">
        <f t="shared" si="1"/>
        <v>11362.881707678624</v>
      </c>
      <c r="AZ31" s="392">
        <f t="shared" si="2"/>
        <v>11713.237862382117</v>
      </c>
      <c r="BA31" s="392">
        <f t="shared" si="3"/>
        <v>14214.285714285714</v>
      </c>
      <c r="BB31" s="393">
        <f t="shared" si="4"/>
        <v>12280</v>
      </c>
      <c r="BC31" s="1170" t="str">
        <f t="shared" si="6"/>
        <v>ACCEPT</v>
      </c>
      <c r="BD31" s="1170" t="str">
        <f t="shared" si="7"/>
        <v>ACCEPT</v>
      </c>
      <c r="BF31" s="316" t="s">
        <v>340</v>
      </c>
      <c r="BG31" s="17" t="s">
        <v>243</v>
      </c>
      <c r="BH31" s="194" t="s">
        <v>141</v>
      </c>
      <c r="BI31" s="392" t="str">
        <f>IF(ISTEXT(AY31),IF('EU1 ExtraEU Trade'!AW30=0,"INTRA-EU","CHECK")," ")</f>
        <v> </v>
      </c>
      <c r="BJ31" s="392" t="str">
        <f>IF(ISTEXT(AZ31),IF('EU1 ExtraEU Trade'!AX30=0,"INTRA-EU","CHECK")," ")</f>
        <v> </v>
      </c>
      <c r="BK31" s="392" t="str">
        <f>IF(ISTEXT(BA31),IF('EU1 ExtraEU Trade'!AY30=0,"INTRA-EU","CHECK")," ")</f>
        <v> </v>
      </c>
      <c r="BL31" s="393" t="str">
        <f>IF(ISTEXT(BB31),IF('EU1 ExtraEU Trade'!AZ30=0,"INTRA-EU","CHECK")," ")</f>
        <v> </v>
      </c>
    </row>
    <row r="32" spans="1:64" s="79" customFormat="1" ht="15" customHeight="1" thickBot="1">
      <c r="A32" s="981" t="s">
        <v>16</v>
      </c>
      <c r="B32" s="433" t="s">
        <v>352</v>
      </c>
      <c r="C32" s="945" t="s">
        <v>34</v>
      </c>
      <c r="D32" s="947">
        <v>0.006</v>
      </c>
      <c r="E32" s="947">
        <v>1024</v>
      </c>
      <c r="F32" s="947">
        <v>0.005</v>
      </c>
      <c r="G32" s="947">
        <v>234</v>
      </c>
      <c r="H32" s="947">
        <v>8E-05</v>
      </c>
      <c r="I32" s="947">
        <v>2</v>
      </c>
      <c r="J32" s="947">
        <v>0.001</v>
      </c>
      <c r="K32" s="948">
        <v>11</v>
      </c>
      <c r="L32" s="949"/>
      <c r="M32" s="950"/>
      <c r="N32" s="826"/>
      <c r="O32" s="827"/>
      <c r="P32" s="951"/>
      <c r="Q32" s="951"/>
      <c r="R32" s="951"/>
      <c r="S32" s="952"/>
      <c r="T32" s="953" t="s">
        <v>436</v>
      </c>
      <c r="U32" s="8" t="s">
        <v>436</v>
      </c>
      <c r="V32" s="8" t="s">
        <v>436</v>
      </c>
      <c r="W32" s="8" t="s">
        <v>436</v>
      </c>
      <c r="X32" s="953" t="s">
        <v>436</v>
      </c>
      <c r="Y32" s="8" t="s">
        <v>436</v>
      </c>
      <c r="Z32" s="8" t="s">
        <v>436</v>
      </c>
      <c r="AA32" s="954" t="s">
        <v>436</v>
      </c>
      <c r="AB32" s="14" t="s">
        <v>16</v>
      </c>
      <c r="AC32" s="18" t="s">
        <v>352</v>
      </c>
      <c r="AD32" s="77" t="s">
        <v>237</v>
      </c>
      <c r="AE32" s="734" t="s">
        <v>436</v>
      </c>
      <c r="AF32" s="734" t="s">
        <v>436</v>
      </c>
      <c r="AG32" s="734" t="s">
        <v>436</v>
      </c>
      <c r="AH32" s="734" t="s">
        <v>436</v>
      </c>
      <c r="AI32" s="734" t="s">
        <v>436</v>
      </c>
      <c r="AJ32" s="734" t="s">
        <v>436</v>
      </c>
      <c r="AK32" s="734" t="s">
        <v>436</v>
      </c>
      <c r="AL32" s="847" t="s">
        <v>436</v>
      </c>
      <c r="AM32" s="90"/>
      <c r="AN32" s="227" t="str">
        <f t="shared" si="5"/>
        <v>6.1.NC.T</v>
      </c>
      <c r="AO32" s="18" t="str">
        <f t="shared" si="5"/>
        <v>of which: Tropical</v>
      </c>
      <c r="AP32" s="77" t="str">
        <f t="shared" si="5"/>
        <v>1000 m3</v>
      </c>
      <c r="AQ32" s="383" t="str">
        <f>IF(ISNUMBER('JQ1 Production'!D47+D32-H32),'JQ1 Production'!D47+D32-H32,IF(ISNUMBER(H32-D32),"NT "&amp;H32-D32,"…"))</f>
        <v>NT -0.00592</v>
      </c>
      <c r="AR32" s="996">
        <f>IF(ISNUMBER('JQ1 Production'!E47+F32-J32),'JQ1 Production'!E47+F32-J32,IF(ISNUMBER(J32-F32),"NT "&amp;J32-F32,"…"))</f>
        <v>0.004</v>
      </c>
      <c r="AS32" s="1124"/>
      <c r="AT32" s="384"/>
      <c r="AV32" s="318" t="s">
        <v>16</v>
      </c>
      <c r="AW32" s="45" t="s">
        <v>352</v>
      </c>
      <c r="AX32" s="194" t="s">
        <v>141</v>
      </c>
      <c r="AY32" s="397">
        <f t="shared" si="1"/>
        <v>170666.66666666666</v>
      </c>
      <c r="AZ32" s="397">
        <f t="shared" si="2"/>
        <v>46800</v>
      </c>
      <c r="BA32" s="397">
        <f t="shared" si="3"/>
        <v>24999.999999999996</v>
      </c>
      <c r="BB32" s="398">
        <f t="shared" si="4"/>
        <v>11000</v>
      </c>
      <c r="BC32" s="1170" t="str">
        <f t="shared" si="6"/>
        <v>CHECK</v>
      </c>
      <c r="BD32" s="1170" t="str">
        <f t="shared" si="7"/>
        <v>CHECK</v>
      </c>
      <c r="BF32" s="318" t="s">
        <v>16</v>
      </c>
      <c r="BG32" s="45" t="s">
        <v>352</v>
      </c>
      <c r="BH32" s="194" t="s">
        <v>141</v>
      </c>
      <c r="BI32" s="397" t="str">
        <f>IF(ISTEXT(AY32),IF('EU1 ExtraEU Trade'!AW31=0,"INTRA-EU","CHECK")," ")</f>
        <v> </v>
      </c>
      <c r="BJ32" s="397" t="str">
        <f>IF(ISTEXT(AZ32),IF('EU1 ExtraEU Trade'!AX31=0,"INTRA-EU","CHECK")," ")</f>
        <v> </v>
      </c>
      <c r="BK32" s="397" t="str">
        <f>IF(ISTEXT(BA32),IF('EU1 ExtraEU Trade'!AY31=0,"INTRA-EU","CHECK")," ")</f>
        <v> </v>
      </c>
      <c r="BL32" s="398" t="str">
        <f>IF(ISTEXT(BB32),IF('EU1 ExtraEU Trade'!AZ31=0,"INTRA-EU","CHECK")," ")</f>
        <v> </v>
      </c>
    </row>
    <row r="33" spans="1:64" s="380" customFormat="1" ht="15" customHeight="1">
      <c r="A33" s="934" t="s">
        <v>162</v>
      </c>
      <c r="B33" s="955" t="s">
        <v>293</v>
      </c>
      <c r="C33" s="956" t="s">
        <v>34</v>
      </c>
      <c r="D33" s="309">
        <v>70.259</v>
      </c>
      <c r="E33" s="309">
        <v>559257</v>
      </c>
      <c r="F33" s="309">
        <v>71.593</v>
      </c>
      <c r="G33" s="309">
        <v>622341</v>
      </c>
      <c r="H33" s="309">
        <v>3.9939999999999998</v>
      </c>
      <c r="I33" s="309">
        <v>84905</v>
      </c>
      <c r="J33" s="309">
        <v>4.765000000000001</v>
      </c>
      <c r="K33" s="936">
        <v>105062</v>
      </c>
      <c r="L33" s="958" t="s">
        <v>436</v>
      </c>
      <c r="M33" s="959" t="s">
        <v>436</v>
      </c>
      <c r="N33" s="960" t="s">
        <v>436</v>
      </c>
      <c r="O33" s="961" t="s">
        <v>436</v>
      </c>
      <c r="P33" s="962" t="s">
        <v>436</v>
      </c>
      <c r="Q33" s="962" t="s">
        <v>436</v>
      </c>
      <c r="R33" s="962" t="s">
        <v>436</v>
      </c>
      <c r="S33" s="963" t="s">
        <v>436</v>
      </c>
      <c r="T33" s="939" t="s">
        <v>436</v>
      </c>
      <c r="U33" s="727" t="s">
        <v>436</v>
      </c>
      <c r="V33" s="727" t="s">
        <v>436</v>
      </c>
      <c r="W33" s="727" t="s">
        <v>436</v>
      </c>
      <c r="X33" s="939" t="s">
        <v>436</v>
      </c>
      <c r="Y33" s="727" t="s">
        <v>436</v>
      </c>
      <c r="Z33" s="727" t="s">
        <v>436</v>
      </c>
      <c r="AA33" s="940" t="s">
        <v>436</v>
      </c>
      <c r="AB33" s="2" t="s">
        <v>162</v>
      </c>
      <c r="AC33" s="19" t="s">
        <v>293</v>
      </c>
      <c r="AD33" s="77" t="s">
        <v>237</v>
      </c>
      <c r="AE33" s="964">
        <v>0</v>
      </c>
      <c r="AF33" s="964">
        <v>0</v>
      </c>
      <c r="AG33" s="964">
        <v>0</v>
      </c>
      <c r="AH33" s="964">
        <v>0</v>
      </c>
      <c r="AI33" s="964">
        <v>0</v>
      </c>
      <c r="AJ33" s="964">
        <v>0</v>
      </c>
      <c r="AK33" s="964">
        <v>0</v>
      </c>
      <c r="AL33" s="965">
        <v>0</v>
      </c>
      <c r="AM33" s="943"/>
      <c r="AN33" s="227" t="str">
        <f t="shared" si="5"/>
        <v>6.2</v>
      </c>
      <c r="AO33" s="19" t="str">
        <f t="shared" si="5"/>
        <v>PLYWOOD </v>
      </c>
      <c r="AP33" s="77" t="str">
        <f t="shared" si="5"/>
        <v>1000 m3</v>
      </c>
      <c r="AQ33" s="383">
        <f>IF(ISNUMBER('JQ1 Production'!D48+D33-H33),'JQ1 Production'!D48+D33-H33,IF(ISNUMBER(H33-D33),"NT "&amp;H33-D33,"…"))</f>
        <v>82.765</v>
      </c>
      <c r="AR33" s="996">
        <f>IF(ISNUMBER('JQ1 Production'!E48+F33-J33),'JQ1 Production'!E48+F33-J33,IF(ISNUMBER(J33-F33),"NT "&amp;J33-F33,"…"))</f>
        <v>66.828</v>
      </c>
      <c r="AS33" s="1124"/>
      <c r="AT33" s="384"/>
      <c r="AV33" s="316">
        <v>6.2</v>
      </c>
      <c r="AW33" s="19" t="s">
        <v>293</v>
      </c>
      <c r="AX33" s="194" t="s">
        <v>141</v>
      </c>
      <c r="AY33" s="388">
        <f t="shared" si="1"/>
        <v>7959.9339586387505</v>
      </c>
      <c r="AZ33" s="388">
        <f t="shared" si="2"/>
        <v>8692.763258977833</v>
      </c>
      <c r="BA33" s="388">
        <f t="shared" si="3"/>
        <v>21258.137205808714</v>
      </c>
      <c r="BB33" s="389">
        <f t="shared" si="4"/>
        <v>22048.688352570825</v>
      </c>
      <c r="BC33" s="1170" t="str">
        <f t="shared" si="6"/>
        <v>ACCEPT</v>
      </c>
      <c r="BD33" s="1170" t="str">
        <f t="shared" si="7"/>
        <v>ACCEPT</v>
      </c>
      <c r="BF33" s="316">
        <v>6.2</v>
      </c>
      <c r="BG33" s="19" t="s">
        <v>293</v>
      </c>
      <c r="BH33" s="194" t="s">
        <v>141</v>
      </c>
      <c r="BI33" s="388" t="str">
        <f>IF(ISTEXT(AY33),IF('EU1 ExtraEU Trade'!AW32=0,"INTRA-EU","CHECK")," ")</f>
        <v> </v>
      </c>
      <c r="BJ33" s="388" t="str">
        <f>IF(ISTEXT(AZ33),IF('EU1 ExtraEU Trade'!AX32=0,"INTRA-EU","CHECK")," ")</f>
        <v> </v>
      </c>
      <c r="BK33" s="388" t="str">
        <f>IF(ISTEXT(BA33),IF('EU1 ExtraEU Trade'!AY32=0,"INTRA-EU","CHECK")," ")</f>
        <v> </v>
      </c>
      <c r="BL33" s="389" t="str">
        <f>IF(ISTEXT(BB33),IF('EU1 ExtraEU Trade'!AZ32=0,"INTRA-EU","CHECK")," ")</f>
        <v> </v>
      </c>
    </row>
    <row r="34" spans="1:64" s="79" customFormat="1" ht="15" customHeight="1">
      <c r="A34" s="944" t="s">
        <v>270</v>
      </c>
      <c r="B34" s="431" t="s">
        <v>242</v>
      </c>
      <c r="C34" s="966" t="s">
        <v>34</v>
      </c>
      <c r="D34" s="947">
        <v>26.044</v>
      </c>
      <c r="E34" s="947">
        <v>213177</v>
      </c>
      <c r="F34" s="947">
        <v>31.725</v>
      </c>
      <c r="G34" s="947">
        <v>262529</v>
      </c>
      <c r="H34" s="947">
        <v>1.283</v>
      </c>
      <c r="I34" s="947">
        <v>22051</v>
      </c>
      <c r="J34" s="947">
        <v>1.541</v>
      </c>
      <c r="K34" s="948">
        <v>27080</v>
      </c>
      <c r="L34" s="949"/>
      <c r="M34" s="950"/>
      <c r="N34" s="826"/>
      <c r="O34" s="827"/>
      <c r="P34" s="951"/>
      <c r="Q34" s="951"/>
      <c r="R34" s="951"/>
      <c r="S34" s="952"/>
      <c r="T34" s="953" t="s">
        <v>436</v>
      </c>
      <c r="U34" s="8" t="s">
        <v>436</v>
      </c>
      <c r="V34" s="8" t="s">
        <v>436</v>
      </c>
      <c r="W34" s="8" t="s">
        <v>436</v>
      </c>
      <c r="X34" s="953" t="s">
        <v>436</v>
      </c>
      <c r="Y34" s="8" t="s">
        <v>436</v>
      </c>
      <c r="Z34" s="8" t="s">
        <v>436</v>
      </c>
      <c r="AA34" s="954" t="s">
        <v>436</v>
      </c>
      <c r="AB34" s="2" t="s">
        <v>270</v>
      </c>
      <c r="AC34" s="17" t="s">
        <v>242</v>
      </c>
      <c r="AD34" s="77" t="s">
        <v>237</v>
      </c>
      <c r="AE34" s="734"/>
      <c r="AF34" s="734"/>
      <c r="AG34" s="734"/>
      <c r="AH34" s="734"/>
      <c r="AI34" s="734"/>
      <c r="AJ34" s="734"/>
      <c r="AK34" s="734"/>
      <c r="AL34" s="847"/>
      <c r="AM34" s="90"/>
      <c r="AN34" s="227" t="str">
        <f t="shared" si="5"/>
        <v>6.2.C</v>
      </c>
      <c r="AO34" s="17" t="str">
        <f t="shared" si="5"/>
        <v>Coniferous</v>
      </c>
      <c r="AP34" s="77" t="str">
        <f t="shared" si="5"/>
        <v>1000 m3</v>
      </c>
      <c r="AQ34" s="383">
        <f>IF(ISNUMBER('JQ1 Production'!D49+D34-H34),'JQ1 Production'!D49+D34-H34,IF(ISNUMBER(H34-D34),"NT "&amp;H34-D34,"…"))</f>
        <v>41.260999999999996</v>
      </c>
      <c r="AR34" s="996">
        <f>IF(ISNUMBER('JQ1 Production'!E49+F34-J34),'JQ1 Production'!E49+F34-J34,IF(ISNUMBER(J34-F34),"NT "&amp;J34-F34,"…"))</f>
        <v>30.184</v>
      </c>
      <c r="AS34" s="1124"/>
      <c r="AT34" s="384"/>
      <c r="AV34" s="316" t="s">
        <v>270</v>
      </c>
      <c r="AW34" s="17" t="s">
        <v>242</v>
      </c>
      <c r="AX34" s="194" t="s">
        <v>141</v>
      </c>
      <c r="AY34" s="392">
        <f t="shared" si="1"/>
        <v>8185.263400399324</v>
      </c>
      <c r="AZ34" s="392">
        <f t="shared" si="2"/>
        <v>8275.145784081953</v>
      </c>
      <c r="BA34" s="392">
        <f t="shared" si="3"/>
        <v>17187.06157443492</v>
      </c>
      <c r="BB34" s="393">
        <f t="shared" si="4"/>
        <v>17573.004542504867</v>
      </c>
      <c r="BC34" s="1170" t="str">
        <f t="shared" si="6"/>
        <v>ACCEPT</v>
      </c>
      <c r="BD34" s="1170" t="str">
        <f t="shared" si="7"/>
        <v>ACCEPT</v>
      </c>
      <c r="BF34" s="316" t="s">
        <v>270</v>
      </c>
      <c r="BG34" s="17" t="s">
        <v>242</v>
      </c>
      <c r="BH34" s="194" t="s">
        <v>141</v>
      </c>
      <c r="BI34" s="392" t="str">
        <f>IF(ISTEXT(AY34),IF('EU1 ExtraEU Trade'!AW33=0,"INTRA-EU","CHECK")," ")</f>
        <v> </v>
      </c>
      <c r="BJ34" s="392" t="str">
        <f>IF(ISTEXT(AZ34),IF('EU1 ExtraEU Trade'!AX33=0,"INTRA-EU","CHECK")," ")</f>
        <v> </v>
      </c>
      <c r="BK34" s="392" t="str">
        <f>IF(ISTEXT(BA34),IF('EU1 ExtraEU Trade'!AY33=0,"INTRA-EU","CHECK")," ")</f>
        <v> </v>
      </c>
      <c r="BL34" s="393" t="str">
        <f>IF(ISTEXT(BB34),IF('EU1 ExtraEU Trade'!AZ33=0,"INTRA-EU","CHECK")," ")</f>
        <v> </v>
      </c>
    </row>
    <row r="35" spans="1:64" s="79" customFormat="1" ht="15" customHeight="1">
      <c r="A35" s="944" t="s">
        <v>341</v>
      </c>
      <c r="B35" s="431" t="s">
        <v>243</v>
      </c>
      <c r="C35" s="966" t="s">
        <v>34</v>
      </c>
      <c r="D35" s="947">
        <v>44.215</v>
      </c>
      <c r="E35" s="947">
        <v>346080</v>
      </c>
      <c r="F35" s="947">
        <v>39.868</v>
      </c>
      <c r="G35" s="947">
        <v>359812</v>
      </c>
      <c r="H35" s="947">
        <v>2.711</v>
      </c>
      <c r="I35" s="947">
        <v>62854</v>
      </c>
      <c r="J35" s="947">
        <v>3.224</v>
      </c>
      <c r="K35" s="948">
        <v>77982</v>
      </c>
      <c r="L35" s="949"/>
      <c r="M35" s="950"/>
      <c r="N35" s="826"/>
      <c r="O35" s="827"/>
      <c r="P35" s="951"/>
      <c r="Q35" s="951"/>
      <c r="R35" s="951"/>
      <c r="S35" s="952"/>
      <c r="T35" s="953" t="s">
        <v>436</v>
      </c>
      <c r="U35" s="8" t="s">
        <v>436</v>
      </c>
      <c r="V35" s="8" t="s">
        <v>436</v>
      </c>
      <c r="W35" s="8" t="s">
        <v>436</v>
      </c>
      <c r="X35" s="953" t="s">
        <v>436</v>
      </c>
      <c r="Y35" s="8" t="s">
        <v>436</v>
      </c>
      <c r="Z35" s="8" t="s">
        <v>436</v>
      </c>
      <c r="AA35" s="954" t="s">
        <v>436</v>
      </c>
      <c r="AB35" s="2" t="s">
        <v>341</v>
      </c>
      <c r="AC35" s="17" t="s">
        <v>243</v>
      </c>
      <c r="AD35" s="77" t="s">
        <v>237</v>
      </c>
      <c r="AE35" s="734"/>
      <c r="AF35" s="734"/>
      <c r="AG35" s="734"/>
      <c r="AH35" s="734"/>
      <c r="AI35" s="734"/>
      <c r="AJ35" s="734"/>
      <c r="AK35" s="734"/>
      <c r="AL35" s="847"/>
      <c r="AM35" s="90"/>
      <c r="AN35" s="227" t="str">
        <f t="shared" si="5"/>
        <v>6.2.NC</v>
      </c>
      <c r="AO35" s="17" t="str">
        <f t="shared" si="5"/>
        <v>Non-Coniferous</v>
      </c>
      <c r="AP35" s="77" t="str">
        <f t="shared" si="5"/>
        <v>1000 m3</v>
      </c>
      <c r="AQ35" s="383" t="str">
        <f>IF(ISNUMBER('JQ1 Production'!D50+D35-H35),'JQ1 Production'!D50+D35-H35,IF(ISNUMBER(H35-D35),"NT "&amp;H35-D35,"…"))</f>
        <v>NT -41.504</v>
      </c>
      <c r="AR35" s="996">
        <f>IF(ISNUMBER('JQ1 Production'!E50+F35-J35),'JQ1 Production'!E50+F35-J35,IF(ISNUMBER(J35-F35),"NT "&amp;J35-F35,"…"))</f>
        <v>36.644000000000005</v>
      </c>
      <c r="AS35" s="1124"/>
      <c r="AT35" s="384"/>
      <c r="AV35" s="316" t="s">
        <v>341</v>
      </c>
      <c r="AW35" s="17" t="s">
        <v>243</v>
      </c>
      <c r="AX35" s="194" t="s">
        <v>141</v>
      </c>
      <c r="AY35" s="392">
        <f t="shared" si="1"/>
        <v>7827.207961099174</v>
      </c>
      <c r="AZ35" s="392">
        <f t="shared" si="2"/>
        <v>9025.0827731514</v>
      </c>
      <c r="BA35" s="392">
        <f t="shared" si="3"/>
        <v>23184.802655846554</v>
      </c>
      <c r="BB35" s="393">
        <f t="shared" si="4"/>
        <v>24187.965260545905</v>
      </c>
      <c r="BC35" s="1170" t="str">
        <f t="shared" si="6"/>
        <v>ACCEPT</v>
      </c>
      <c r="BD35" s="1170" t="str">
        <f t="shared" si="7"/>
        <v>ACCEPT</v>
      </c>
      <c r="BF35" s="316" t="s">
        <v>341</v>
      </c>
      <c r="BG35" s="17" t="s">
        <v>243</v>
      </c>
      <c r="BH35" s="194" t="s">
        <v>141</v>
      </c>
      <c r="BI35" s="392" t="str">
        <f>IF(ISTEXT(AY35),IF('EU1 ExtraEU Trade'!AW34=0,"INTRA-EU","CHECK")," ")</f>
        <v> </v>
      </c>
      <c r="BJ35" s="392" t="str">
        <f>IF(ISTEXT(AZ35),IF('EU1 ExtraEU Trade'!AX34=0,"INTRA-EU","CHECK")," ")</f>
        <v> </v>
      </c>
      <c r="BK35" s="392" t="str">
        <f>IF(ISTEXT(BA35),IF('EU1 ExtraEU Trade'!AY34=0,"INTRA-EU","CHECK")," ")</f>
        <v> </v>
      </c>
      <c r="BL35" s="393" t="str">
        <f>IF(ISTEXT(BB35),IF('EU1 ExtraEU Trade'!AZ34=0,"INTRA-EU","CHECK")," ")</f>
        <v> </v>
      </c>
    </row>
    <row r="36" spans="1:64" s="79" customFormat="1" ht="15" customHeight="1" thickBot="1">
      <c r="A36" s="944" t="s">
        <v>17</v>
      </c>
      <c r="B36" s="433" t="s">
        <v>352</v>
      </c>
      <c r="C36" s="945" t="s">
        <v>34</v>
      </c>
      <c r="D36" s="947">
        <v>10.474</v>
      </c>
      <c r="E36" s="947">
        <v>64433</v>
      </c>
      <c r="F36" s="947">
        <v>4.646</v>
      </c>
      <c r="G36" s="947">
        <v>41154</v>
      </c>
      <c r="H36" s="947">
        <v>0.053</v>
      </c>
      <c r="I36" s="947">
        <v>1776</v>
      </c>
      <c r="J36" s="947">
        <v>0.116</v>
      </c>
      <c r="K36" s="948">
        <v>2510</v>
      </c>
      <c r="L36" s="949"/>
      <c r="M36" s="950"/>
      <c r="N36" s="826"/>
      <c r="O36" s="827"/>
      <c r="P36" s="951"/>
      <c r="Q36" s="951"/>
      <c r="R36" s="951"/>
      <c r="S36" s="952"/>
      <c r="T36" s="953" t="s">
        <v>436</v>
      </c>
      <c r="U36" s="8" t="s">
        <v>436</v>
      </c>
      <c r="V36" s="8" t="s">
        <v>436</v>
      </c>
      <c r="W36" s="8" t="s">
        <v>436</v>
      </c>
      <c r="X36" s="953" t="s">
        <v>436</v>
      </c>
      <c r="Y36" s="8" t="s">
        <v>436</v>
      </c>
      <c r="Z36" s="8" t="s">
        <v>436</v>
      </c>
      <c r="AA36" s="954" t="s">
        <v>436</v>
      </c>
      <c r="AB36" s="2" t="s">
        <v>17</v>
      </c>
      <c r="AC36" s="18" t="s">
        <v>352</v>
      </c>
      <c r="AD36" s="77" t="s">
        <v>237</v>
      </c>
      <c r="AE36" s="734" t="s">
        <v>436</v>
      </c>
      <c r="AF36" s="734" t="s">
        <v>436</v>
      </c>
      <c r="AG36" s="734" t="s">
        <v>436</v>
      </c>
      <c r="AH36" s="734" t="s">
        <v>436</v>
      </c>
      <c r="AI36" s="734" t="s">
        <v>436</v>
      </c>
      <c r="AJ36" s="734" t="s">
        <v>436</v>
      </c>
      <c r="AK36" s="734" t="s">
        <v>436</v>
      </c>
      <c r="AL36" s="847" t="s">
        <v>436</v>
      </c>
      <c r="AM36" s="90" t="s">
        <v>238</v>
      </c>
      <c r="AN36" s="227" t="str">
        <f t="shared" si="5"/>
        <v>6.2.NC.T</v>
      </c>
      <c r="AO36" s="18" t="str">
        <f t="shared" si="5"/>
        <v>of which: Tropical</v>
      </c>
      <c r="AP36" s="77" t="str">
        <f t="shared" si="5"/>
        <v>1000 m3</v>
      </c>
      <c r="AQ36" s="383" t="str">
        <f>IF(ISNUMBER('JQ1 Production'!D51+D36-H36),'JQ1 Production'!D51+D36-H36,IF(ISNUMBER(H36-D36),"NT "&amp;H36-D36,"…"))</f>
        <v>NT -10.421</v>
      </c>
      <c r="AR36" s="996">
        <f>IF(ISNUMBER('JQ1 Production'!E51+F36-J36),'JQ1 Production'!E51+F36-J36,IF(ISNUMBER(J36-F36),"NT "&amp;J36-F36,"…"))</f>
        <v>4.53</v>
      </c>
      <c r="AS36" s="1124"/>
      <c r="AT36" s="384"/>
      <c r="AV36" s="316" t="s">
        <v>17</v>
      </c>
      <c r="AW36" s="45" t="s">
        <v>352</v>
      </c>
      <c r="AX36" s="194" t="s">
        <v>141</v>
      </c>
      <c r="AY36" s="397">
        <f t="shared" si="1"/>
        <v>6151.708993698682</v>
      </c>
      <c r="AZ36" s="397">
        <f t="shared" si="2"/>
        <v>8857.942315970728</v>
      </c>
      <c r="BA36" s="397">
        <f t="shared" si="3"/>
        <v>33509.43396226415</v>
      </c>
      <c r="BB36" s="398">
        <f t="shared" si="4"/>
        <v>21637.931034482757</v>
      </c>
      <c r="BC36" s="1170" t="str">
        <f t="shared" si="6"/>
        <v>ACCEPT</v>
      </c>
      <c r="BD36" s="1170" t="str">
        <f t="shared" si="7"/>
        <v>ACCEPT</v>
      </c>
      <c r="BF36" s="316" t="s">
        <v>17</v>
      </c>
      <c r="BG36" s="45" t="s">
        <v>352</v>
      </c>
      <c r="BH36" s="194" t="s">
        <v>141</v>
      </c>
      <c r="BI36" s="397" t="str">
        <f>IF(ISTEXT(AY36),IF('EU1 ExtraEU Trade'!AW35=0,"INTRA-EU","CHECK")," ")</f>
        <v> </v>
      </c>
      <c r="BJ36" s="397" t="str">
        <f>IF(ISTEXT(AZ36),IF('EU1 ExtraEU Trade'!AX35=0,"INTRA-EU","CHECK")," ")</f>
        <v> </v>
      </c>
      <c r="BK36" s="397" t="str">
        <f>IF(ISTEXT(BA36),IF('EU1 ExtraEU Trade'!AY35=0,"INTRA-EU","CHECK")," ")</f>
        <v> </v>
      </c>
      <c r="BL36" s="398" t="str">
        <f>IF(ISTEXT(BB36),IF('EU1 ExtraEU Trade'!AZ35=0,"INTRA-EU","CHECK")," ")</f>
        <v> </v>
      </c>
    </row>
    <row r="37" spans="1:64" s="79" customFormat="1" ht="15" customHeight="1">
      <c r="A37" s="944" t="s">
        <v>163</v>
      </c>
      <c r="B37" s="439" t="s">
        <v>91</v>
      </c>
      <c r="C37" s="982" t="s">
        <v>34</v>
      </c>
      <c r="D37" s="947">
        <v>132.344</v>
      </c>
      <c r="E37" s="947">
        <v>311177</v>
      </c>
      <c r="F37" s="947">
        <v>123.639</v>
      </c>
      <c r="G37" s="947">
        <v>340558</v>
      </c>
      <c r="H37" s="947">
        <v>124.861</v>
      </c>
      <c r="I37" s="947">
        <v>252723</v>
      </c>
      <c r="J37" s="947">
        <v>146.862</v>
      </c>
      <c r="K37" s="948">
        <v>301816</v>
      </c>
      <c r="L37" s="949"/>
      <c r="M37" s="950"/>
      <c r="N37" s="826"/>
      <c r="O37" s="983"/>
      <c r="P37" s="951"/>
      <c r="Q37" s="951"/>
      <c r="R37" s="951"/>
      <c r="S37" s="952"/>
      <c r="T37" s="953" t="s">
        <v>436</v>
      </c>
      <c r="U37" s="8" t="s">
        <v>436</v>
      </c>
      <c r="V37" s="8" t="s">
        <v>436</v>
      </c>
      <c r="W37" s="8" t="s">
        <v>436</v>
      </c>
      <c r="X37" s="953" t="s">
        <v>436</v>
      </c>
      <c r="Y37" s="8" t="s">
        <v>436</v>
      </c>
      <c r="Z37" s="8" t="s">
        <v>436</v>
      </c>
      <c r="AA37" s="954" t="s">
        <v>436</v>
      </c>
      <c r="AB37" s="2" t="s">
        <v>163</v>
      </c>
      <c r="AC37" s="19" t="s">
        <v>91</v>
      </c>
      <c r="AD37" s="77" t="s">
        <v>237</v>
      </c>
      <c r="AE37" s="734" t="s">
        <v>238</v>
      </c>
      <c r="AF37" s="734" t="s">
        <v>238</v>
      </c>
      <c r="AG37" s="734" t="s">
        <v>238</v>
      </c>
      <c r="AH37" s="734" t="s">
        <v>238</v>
      </c>
      <c r="AI37" s="734" t="s">
        <v>238</v>
      </c>
      <c r="AJ37" s="734" t="s">
        <v>238</v>
      </c>
      <c r="AK37" s="734" t="s">
        <v>238</v>
      </c>
      <c r="AL37" s="847" t="s">
        <v>238</v>
      </c>
      <c r="AM37" s="90"/>
      <c r="AN37" s="227" t="str">
        <f t="shared" si="5"/>
        <v>6.3</v>
      </c>
      <c r="AO37" s="19" t="str">
        <f t="shared" si="5"/>
        <v>PARTICLE BOARD, OSB and OTHERS</v>
      </c>
      <c r="AP37" s="77" t="str">
        <f t="shared" si="5"/>
        <v>1000 m3</v>
      </c>
      <c r="AQ37" s="383">
        <f>IF(ISNUMBER('JQ1 Production'!D52+D37-H37),'JQ1 Production'!D52+D37-H37,IF(ISNUMBER(H37-D37),"NT "&amp;H37-D37,"…"))</f>
        <v>199.803</v>
      </c>
      <c r="AR37" s="996">
        <f>IF(ISNUMBER('JQ1 Production'!E52+F37-J37),'JQ1 Production'!E52+F37-J37,IF(ISNUMBER(J37-F37),"NT "&amp;J37-F37,"…"))</f>
        <v>241.77700000000002</v>
      </c>
      <c r="AS37" s="1124"/>
      <c r="AT37" s="384"/>
      <c r="AV37" s="316">
        <v>6.3</v>
      </c>
      <c r="AW37" s="283" t="s">
        <v>91</v>
      </c>
      <c r="AX37" s="194" t="s">
        <v>141</v>
      </c>
      <c r="AY37" s="388">
        <f t="shared" si="1"/>
        <v>2351.273952729251</v>
      </c>
      <c r="AZ37" s="388">
        <f t="shared" si="2"/>
        <v>2754.454500602561</v>
      </c>
      <c r="BA37" s="388">
        <f t="shared" si="3"/>
        <v>2024.034726615997</v>
      </c>
      <c r="BB37" s="389">
        <f t="shared" si="4"/>
        <v>2055.099344963299</v>
      </c>
      <c r="BC37" s="1170" t="str">
        <f t="shared" si="6"/>
        <v>ACCEPT</v>
      </c>
      <c r="BD37" s="1170" t="str">
        <f t="shared" si="7"/>
        <v>ACCEPT</v>
      </c>
      <c r="BF37" s="316">
        <v>6.3</v>
      </c>
      <c r="BG37" s="283" t="s">
        <v>91</v>
      </c>
      <c r="BH37" s="194" t="s">
        <v>141</v>
      </c>
      <c r="BI37" s="388" t="str">
        <f>IF(ISTEXT(AY37),IF('EU1 ExtraEU Trade'!AW36=0,"INTRA-EU","CHECK")," ")</f>
        <v> </v>
      </c>
      <c r="BJ37" s="388" t="str">
        <f>IF(ISTEXT(AZ37),IF('EU1 ExtraEU Trade'!AX36=0,"INTRA-EU","CHECK")," ")</f>
        <v> </v>
      </c>
      <c r="BK37" s="388" t="str">
        <f>IF(ISTEXT(BA37),IF('EU1 ExtraEU Trade'!AY36=0,"INTRA-EU","CHECK")," ")</f>
        <v> </v>
      </c>
      <c r="BL37" s="389" t="str">
        <f>IF(ISTEXT(BB37),IF('EU1 ExtraEU Trade'!AZ36=0,"INTRA-EU","CHECK")," ")</f>
        <v> </v>
      </c>
    </row>
    <row r="38" spans="1:64" s="79" customFormat="1" ht="15" customHeight="1" thickBot="1">
      <c r="A38" s="981" t="s">
        <v>314</v>
      </c>
      <c r="B38" s="984" t="s">
        <v>345</v>
      </c>
      <c r="C38" s="945" t="s">
        <v>34</v>
      </c>
      <c r="D38" s="947">
        <v>71.053</v>
      </c>
      <c r="E38" s="947">
        <v>141593</v>
      </c>
      <c r="F38" s="947">
        <v>78.986</v>
      </c>
      <c r="G38" s="947">
        <v>166409</v>
      </c>
      <c r="H38" s="947">
        <v>0.039</v>
      </c>
      <c r="I38" s="947">
        <v>451</v>
      </c>
      <c r="J38" s="947">
        <v>0.105</v>
      </c>
      <c r="K38" s="948">
        <v>674</v>
      </c>
      <c r="L38" s="949"/>
      <c r="M38" s="950"/>
      <c r="N38" s="826"/>
      <c r="O38" s="985"/>
      <c r="P38" s="951"/>
      <c r="Q38" s="951"/>
      <c r="R38" s="951"/>
      <c r="S38" s="952"/>
      <c r="T38" s="953" t="s">
        <v>436</v>
      </c>
      <c r="U38" s="8" t="s">
        <v>436</v>
      </c>
      <c r="V38" s="8" t="s">
        <v>436</v>
      </c>
      <c r="W38" s="8" t="s">
        <v>436</v>
      </c>
      <c r="X38" s="953" t="s">
        <v>436</v>
      </c>
      <c r="Y38" s="8" t="s">
        <v>436</v>
      </c>
      <c r="Z38" s="8" t="s">
        <v>436</v>
      </c>
      <c r="AA38" s="954" t="s">
        <v>436</v>
      </c>
      <c r="AB38" s="14" t="s">
        <v>314</v>
      </c>
      <c r="AC38" s="17" t="s">
        <v>345</v>
      </c>
      <c r="AD38" s="77" t="s">
        <v>237</v>
      </c>
      <c r="AE38" s="734" t="s">
        <v>436</v>
      </c>
      <c r="AF38" s="734" t="s">
        <v>436</v>
      </c>
      <c r="AG38" s="734" t="s">
        <v>436</v>
      </c>
      <c r="AH38" s="734" t="s">
        <v>436</v>
      </c>
      <c r="AI38" s="734" t="s">
        <v>436</v>
      </c>
      <c r="AJ38" s="734" t="s">
        <v>436</v>
      </c>
      <c r="AK38" s="734" t="s">
        <v>436</v>
      </c>
      <c r="AL38" s="847" t="s">
        <v>436</v>
      </c>
      <c r="AM38" s="90"/>
      <c r="AN38" s="227" t="str">
        <f t="shared" si="5"/>
        <v>6.3.1</v>
      </c>
      <c r="AO38" s="17" t="str">
        <f t="shared" si="5"/>
        <v>of which: OSB</v>
      </c>
      <c r="AP38" s="77" t="str">
        <f t="shared" si="5"/>
        <v>1000 m3</v>
      </c>
      <c r="AQ38" s="383" t="str">
        <f>IF(ISNUMBER('JQ1 Production'!D53+D38-H38),'JQ1 Production'!D53+D38-H38,IF(ISNUMBER(H38-D38),"NT "&amp;H38-D38,"…"))</f>
        <v>NT -71.014</v>
      </c>
      <c r="AR38" s="996">
        <f>IF(ISNUMBER('JQ1 Production'!E53+F38-J38),'JQ1 Production'!E53+F38-J38,IF(ISNUMBER(J38-F38),"NT "&amp;J38-F38,"…"))</f>
        <v>78.881</v>
      </c>
      <c r="AS38" s="1124"/>
      <c r="AT38" s="384"/>
      <c r="AV38" s="318" t="s">
        <v>314</v>
      </c>
      <c r="AW38" s="986" t="s">
        <v>345</v>
      </c>
      <c r="AX38" s="194" t="s">
        <v>141</v>
      </c>
      <c r="AY38" s="397">
        <f t="shared" si="1"/>
        <v>1992.780037436843</v>
      </c>
      <c r="AZ38" s="397">
        <f t="shared" si="2"/>
        <v>2106.8163978426555</v>
      </c>
      <c r="BA38" s="397">
        <f t="shared" si="3"/>
        <v>11564.102564102564</v>
      </c>
      <c r="BB38" s="398">
        <f t="shared" si="4"/>
        <v>6419.047619047619</v>
      </c>
      <c r="BC38" s="1170" t="str">
        <f t="shared" si="6"/>
        <v>ACCEPT</v>
      </c>
      <c r="BD38" s="1170" t="str">
        <f t="shared" si="7"/>
        <v>ACCEPT</v>
      </c>
      <c r="BF38" s="318" t="s">
        <v>314</v>
      </c>
      <c r="BG38" s="986" t="s">
        <v>345</v>
      </c>
      <c r="BH38" s="194" t="s">
        <v>141</v>
      </c>
      <c r="BI38" s="397" t="str">
        <f>IF(ISTEXT(AY38),IF('EU1 ExtraEU Trade'!AW37=0,"INTRA-EU","CHECK")," ")</f>
        <v> </v>
      </c>
      <c r="BJ38" s="397" t="str">
        <f>IF(ISTEXT(AZ38),IF('EU1 ExtraEU Trade'!AX37=0,"INTRA-EU","CHECK")," ")</f>
        <v> </v>
      </c>
      <c r="BK38" s="397" t="str">
        <f>IF(ISTEXT(BA38),IF('EU1 ExtraEU Trade'!AY37=0,"INTRA-EU","CHECK")," ")</f>
        <v> </v>
      </c>
      <c r="BL38" s="398" t="str">
        <f>IF(ISTEXT(BB38),IF('EU1 ExtraEU Trade'!AZ37=0,"INTRA-EU","CHECK")," ")</f>
        <v> </v>
      </c>
    </row>
    <row r="39" spans="1:64" s="380" customFormat="1" ht="15" customHeight="1">
      <c r="A39" s="934" t="s">
        <v>164</v>
      </c>
      <c r="B39" s="955" t="s">
        <v>294</v>
      </c>
      <c r="C39" s="956" t="s">
        <v>34</v>
      </c>
      <c r="D39" s="309">
        <v>205.1</v>
      </c>
      <c r="E39" s="309">
        <v>810724</v>
      </c>
      <c r="F39" s="309">
        <v>213.53499999999997</v>
      </c>
      <c r="G39" s="309">
        <v>890342</v>
      </c>
      <c r="H39" s="309">
        <v>56.841</v>
      </c>
      <c r="I39" s="309">
        <v>172735</v>
      </c>
      <c r="J39" s="309">
        <v>57.324</v>
      </c>
      <c r="K39" s="936">
        <v>184498</v>
      </c>
      <c r="L39" s="958" t="s">
        <v>436</v>
      </c>
      <c r="M39" s="959" t="s">
        <v>436</v>
      </c>
      <c r="N39" s="960" t="s">
        <v>436</v>
      </c>
      <c r="O39" s="987" t="s">
        <v>436</v>
      </c>
      <c r="P39" s="962" t="s">
        <v>436</v>
      </c>
      <c r="Q39" s="962" t="s">
        <v>436</v>
      </c>
      <c r="R39" s="962" t="s">
        <v>436</v>
      </c>
      <c r="S39" s="963" t="s">
        <v>436</v>
      </c>
      <c r="T39" s="939" t="s">
        <v>436</v>
      </c>
      <c r="U39" s="727" t="s">
        <v>436</v>
      </c>
      <c r="V39" s="727" t="s">
        <v>436</v>
      </c>
      <c r="W39" s="727" t="s">
        <v>436</v>
      </c>
      <c r="X39" s="939" t="s">
        <v>436</v>
      </c>
      <c r="Y39" s="727" t="s">
        <v>436</v>
      </c>
      <c r="Z39" s="727" t="s">
        <v>436</v>
      </c>
      <c r="AA39" s="940" t="s">
        <v>436</v>
      </c>
      <c r="AB39" s="2" t="s">
        <v>164</v>
      </c>
      <c r="AC39" s="19" t="s">
        <v>294</v>
      </c>
      <c r="AD39" s="77" t="s">
        <v>237</v>
      </c>
      <c r="AE39" s="964">
        <v>0</v>
      </c>
      <c r="AF39" s="964">
        <v>0</v>
      </c>
      <c r="AG39" s="964">
        <v>0</v>
      </c>
      <c r="AH39" s="964">
        <v>0</v>
      </c>
      <c r="AI39" s="964">
        <v>0</v>
      </c>
      <c r="AJ39" s="964">
        <v>0</v>
      </c>
      <c r="AK39" s="964">
        <v>0</v>
      </c>
      <c r="AL39" s="965">
        <v>0</v>
      </c>
      <c r="AM39" s="988"/>
      <c r="AN39" s="227" t="str">
        <f t="shared" si="5"/>
        <v>6.4</v>
      </c>
      <c r="AO39" s="19" t="str">
        <f t="shared" si="5"/>
        <v>FIBREBOARD </v>
      </c>
      <c r="AP39" s="77" t="str">
        <f t="shared" si="5"/>
        <v>1000 m3</v>
      </c>
      <c r="AQ39" s="383">
        <f>IF(ISNUMBER('JQ1 Production'!D54+D39-H39),'JQ1 Production'!D54+D39-H39,IF(ISNUMBER(H39-D39),"NT "&amp;H39-D39,"…"))</f>
        <v>320.259</v>
      </c>
      <c r="AR39" s="996">
        <f>IF(ISNUMBER('JQ1 Production'!E54+F39-J39),'JQ1 Production'!E54+F39-J39,IF(ISNUMBER(J39-F39),"NT "&amp;J39-F39,"…"))</f>
        <v>329.21099999999996</v>
      </c>
      <c r="AS39" s="1124"/>
      <c r="AT39" s="384"/>
      <c r="AV39" s="316">
        <v>6.4</v>
      </c>
      <c r="AW39" s="19" t="s">
        <v>294</v>
      </c>
      <c r="AX39" s="194" t="s">
        <v>141</v>
      </c>
      <c r="AY39" s="388">
        <f t="shared" si="1"/>
        <v>3952.8230131643104</v>
      </c>
      <c r="AZ39" s="388">
        <f t="shared" si="2"/>
        <v>4169.5366099234325</v>
      </c>
      <c r="BA39" s="388">
        <f t="shared" si="3"/>
        <v>3038.915571506483</v>
      </c>
      <c r="BB39" s="389">
        <f t="shared" si="4"/>
        <v>3218.512315958412</v>
      </c>
      <c r="BC39" s="1170" t="str">
        <f t="shared" si="6"/>
        <v>ACCEPT</v>
      </c>
      <c r="BD39" s="1170" t="str">
        <f t="shared" si="7"/>
        <v>ACCEPT</v>
      </c>
      <c r="BF39" s="316">
        <v>6.4</v>
      </c>
      <c r="BG39" s="19" t="s">
        <v>294</v>
      </c>
      <c r="BH39" s="194" t="s">
        <v>141</v>
      </c>
      <c r="BI39" s="388" t="str">
        <f>IF(ISTEXT(AY39),IF('EU1 ExtraEU Trade'!AW38=0,"INTRA-EU","CHECK")," ")</f>
        <v> </v>
      </c>
      <c r="BJ39" s="388" t="str">
        <f>IF(ISTEXT(AZ39),IF('EU1 ExtraEU Trade'!AX38=0,"INTRA-EU","CHECK")," ")</f>
        <v> </v>
      </c>
      <c r="BK39" s="388" t="str">
        <f>IF(ISTEXT(BA39),IF('EU1 ExtraEU Trade'!AY38=0,"INTRA-EU","CHECK")," ")</f>
        <v> </v>
      </c>
      <c r="BL39" s="389" t="str">
        <f>IF(ISTEXT(BB39),IF('EU1 ExtraEU Trade'!AZ38=0,"INTRA-EU","CHECK")," ")</f>
        <v> </v>
      </c>
    </row>
    <row r="40" spans="1:64" s="79" customFormat="1" ht="15" customHeight="1">
      <c r="A40" s="944" t="s">
        <v>271</v>
      </c>
      <c r="B40" s="431" t="s">
        <v>295</v>
      </c>
      <c r="C40" s="966" t="s">
        <v>34</v>
      </c>
      <c r="D40" s="947">
        <v>25.146</v>
      </c>
      <c r="E40" s="947">
        <v>152073</v>
      </c>
      <c r="F40" s="947">
        <v>24.801</v>
      </c>
      <c r="G40" s="947">
        <v>123501</v>
      </c>
      <c r="H40" s="947">
        <v>6.675</v>
      </c>
      <c r="I40" s="947">
        <v>22394</v>
      </c>
      <c r="J40" s="947">
        <v>2.701</v>
      </c>
      <c r="K40" s="948">
        <v>16227</v>
      </c>
      <c r="L40" s="949"/>
      <c r="M40" s="950"/>
      <c r="N40" s="826"/>
      <c r="O40" s="827"/>
      <c r="P40" s="951"/>
      <c r="Q40" s="951"/>
      <c r="R40" s="951"/>
      <c r="S40" s="952"/>
      <c r="T40" s="953" t="s">
        <v>436</v>
      </c>
      <c r="U40" s="8" t="s">
        <v>436</v>
      </c>
      <c r="V40" s="8" t="s">
        <v>436</v>
      </c>
      <c r="W40" s="8" t="s">
        <v>436</v>
      </c>
      <c r="X40" s="953" t="s">
        <v>436</v>
      </c>
      <c r="Y40" s="8" t="s">
        <v>436</v>
      </c>
      <c r="Z40" s="8" t="s">
        <v>436</v>
      </c>
      <c r="AA40" s="954" t="s">
        <v>436</v>
      </c>
      <c r="AB40" s="2" t="s">
        <v>271</v>
      </c>
      <c r="AC40" s="17" t="s">
        <v>295</v>
      </c>
      <c r="AD40" s="77" t="s">
        <v>237</v>
      </c>
      <c r="AE40" s="734"/>
      <c r="AF40" s="734"/>
      <c r="AG40" s="734"/>
      <c r="AH40" s="734"/>
      <c r="AI40" s="734"/>
      <c r="AJ40" s="734"/>
      <c r="AK40" s="734"/>
      <c r="AL40" s="847"/>
      <c r="AM40" s="90"/>
      <c r="AN40" s="227" t="str">
        <f t="shared" si="5"/>
        <v>6.4.1</v>
      </c>
      <c r="AO40" s="17" t="str">
        <f t="shared" si="5"/>
        <v>HARDBOARD </v>
      </c>
      <c r="AP40" s="77" t="str">
        <f t="shared" si="5"/>
        <v>1000 m3</v>
      </c>
      <c r="AQ40" s="383">
        <f>IF(ISNUMBER('JQ1 Production'!D55+D40-H40),'JQ1 Production'!D55+D40-H40,IF(ISNUMBER(H40-D40),"NT "&amp;H40-D40,"…"))</f>
        <v>64.471</v>
      </c>
      <c r="AR40" s="996">
        <f>IF(ISNUMBER('JQ1 Production'!E55+F40-J40),'JQ1 Production'!E55+F40-J40,IF(ISNUMBER(J40-F40),"NT "&amp;J40-F40,"…"))</f>
        <v>68.10000000000001</v>
      </c>
      <c r="AS40" s="1124"/>
      <c r="AT40" s="384"/>
      <c r="AV40" s="316" t="s">
        <v>271</v>
      </c>
      <c r="AW40" s="17" t="s">
        <v>295</v>
      </c>
      <c r="AX40" s="194" t="s">
        <v>141</v>
      </c>
      <c r="AY40" s="392">
        <f t="shared" si="1"/>
        <v>6047.602004294918</v>
      </c>
      <c r="AZ40" s="392">
        <f t="shared" si="2"/>
        <v>4979.678238780694</v>
      </c>
      <c r="BA40" s="392">
        <f t="shared" si="3"/>
        <v>3354.906367041199</v>
      </c>
      <c r="BB40" s="393">
        <f t="shared" si="4"/>
        <v>6007.774898185857</v>
      </c>
      <c r="BC40" s="1170" t="str">
        <f t="shared" si="6"/>
        <v>ACCEPT</v>
      </c>
      <c r="BD40" s="1170" t="str">
        <f t="shared" si="7"/>
        <v>ACCEPT</v>
      </c>
      <c r="BF40" s="316" t="s">
        <v>271</v>
      </c>
      <c r="BG40" s="17" t="s">
        <v>295</v>
      </c>
      <c r="BH40" s="194" t="s">
        <v>141</v>
      </c>
      <c r="BI40" s="392" t="str">
        <f>IF(ISTEXT(AY40),IF('EU1 ExtraEU Trade'!AW39=0,"INTRA-EU","CHECK")," ")</f>
        <v> </v>
      </c>
      <c r="BJ40" s="392" t="str">
        <f>IF(ISTEXT(AZ40),IF('EU1 ExtraEU Trade'!AX39=0,"INTRA-EU","CHECK")," ")</f>
        <v> </v>
      </c>
      <c r="BK40" s="392" t="str">
        <f>IF(ISTEXT(BA40),IF('EU1 ExtraEU Trade'!AY39=0,"INTRA-EU","CHECK")," ")</f>
        <v> </v>
      </c>
      <c r="BL40" s="393" t="str">
        <f>IF(ISTEXT(BB40),IF('EU1 ExtraEU Trade'!AZ39=0,"INTRA-EU","CHECK")," ")</f>
        <v> </v>
      </c>
    </row>
    <row r="41" spans="1:64" s="79" customFormat="1" ht="15" customHeight="1">
      <c r="A41" s="944" t="s">
        <v>272</v>
      </c>
      <c r="B41" s="431" t="s">
        <v>317</v>
      </c>
      <c r="C41" s="966" t="s">
        <v>34</v>
      </c>
      <c r="D41" s="947">
        <v>163.128</v>
      </c>
      <c r="E41" s="947">
        <v>627480</v>
      </c>
      <c r="F41" s="947">
        <v>171.218</v>
      </c>
      <c r="G41" s="947">
        <v>733791</v>
      </c>
      <c r="H41" s="947">
        <v>15.794</v>
      </c>
      <c r="I41" s="947">
        <v>91132</v>
      </c>
      <c r="J41" s="947">
        <v>18.339</v>
      </c>
      <c r="K41" s="948">
        <v>104584</v>
      </c>
      <c r="L41" s="949"/>
      <c r="M41" s="950"/>
      <c r="N41" s="826"/>
      <c r="O41" s="827"/>
      <c r="P41" s="951"/>
      <c r="Q41" s="951"/>
      <c r="R41" s="951"/>
      <c r="S41" s="952"/>
      <c r="T41" s="953" t="s">
        <v>436</v>
      </c>
      <c r="U41" s="8" t="s">
        <v>436</v>
      </c>
      <c r="V41" s="8" t="s">
        <v>436</v>
      </c>
      <c r="W41" s="8" t="s">
        <v>436</v>
      </c>
      <c r="X41" s="953" t="s">
        <v>436</v>
      </c>
      <c r="Y41" s="8" t="s">
        <v>436</v>
      </c>
      <c r="Z41" s="8" t="s">
        <v>436</v>
      </c>
      <c r="AA41" s="954" t="s">
        <v>436</v>
      </c>
      <c r="AB41" s="2" t="s">
        <v>272</v>
      </c>
      <c r="AC41" s="17" t="s">
        <v>317</v>
      </c>
      <c r="AD41" s="77" t="s">
        <v>237</v>
      </c>
      <c r="AE41" s="734"/>
      <c r="AF41" s="734"/>
      <c r="AG41" s="734"/>
      <c r="AH41" s="734"/>
      <c r="AI41" s="734"/>
      <c r="AJ41" s="734"/>
      <c r="AK41" s="734"/>
      <c r="AL41" s="847"/>
      <c r="AM41" s="90"/>
      <c r="AN41" s="227" t="str">
        <f t="shared" si="5"/>
        <v>6.4.2</v>
      </c>
      <c r="AO41" s="17" t="str">
        <f t="shared" si="5"/>
        <v>MDF (MEDIUM DENSITY)</v>
      </c>
      <c r="AP41" s="77" t="str">
        <f t="shared" si="5"/>
        <v>1000 m3</v>
      </c>
      <c r="AQ41" s="394" t="str">
        <f>IF(ISNUMBER('JQ1 Production'!D56+D41-H41),'JQ1 Production'!D56+D41-H41,IF(ISNUMBER(H41-D41),"NT "&amp;H41-D41,"…"))</f>
        <v>NT -147.334</v>
      </c>
      <c r="AR41" s="996">
        <f>IF(ISNUMBER('JQ1 Production'!E56+F41-J41),'JQ1 Production'!E56+F41-J41,IF(ISNUMBER(J41-F41),"NT "&amp;J41-F41,"…"))</f>
        <v>152.879</v>
      </c>
      <c r="AS41" s="1124"/>
      <c r="AT41" s="384"/>
      <c r="AV41" s="316" t="s">
        <v>272</v>
      </c>
      <c r="AW41" s="17" t="s">
        <v>317</v>
      </c>
      <c r="AX41" s="194" t="s">
        <v>141</v>
      </c>
      <c r="AY41" s="392">
        <f t="shared" si="1"/>
        <v>3846.5499485066944</v>
      </c>
      <c r="AZ41" s="392">
        <f t="shared" si="2"/>
        <v>4285.711782639676</v>
      </c>
      <c r="BA41" s="392">
        <f t="shared" si="3"/>
        <v>5770.039255413448</v>
      </c>
      <c r="BB41" s="393">
        <f t="shared" si="4"/>
        <v>5702.819128632968</v>
      </c>
      <c r="BC41" s="1170" t="str">
        <f t="shared" si="6"/>
        <v>ACCEPT</v>
      </c>
      <c r="BD41" s="1170" t="str">
        <f t="shared" si="7"/>
        <v>ACCEPT</v>
      </c>
      <c r="BF41" s="316" t="s">
        <v>272</v>
      </c>
      <c r="BG41" s="17" t="s">
        <v>317</v>
      </c>
      <c r="BH41" s="194" t="s">
        <v>141</v>
      </c>
      <c r="BI41" s="392" t="str">
        <f>IF(ISTEXT(AY41),IF('EU1 ExtraEU Trade'!AW40=0,"INTRA-EU","CHECK")," ")</f>
        <v> </v>
      </c>
      <c r="BJ41" s="392" t="str">
        <f>IF(ISTEXT(AZ41),IF('EU1 ExtraEU Trade'!AX40=0,"INTRA-EU","CHECK")," ")</f>
        <v> </v>
      </c>
      <c r="BK41" s="392" t="str">
        <f>IF(ISTEXT(BA41),IF('EU1 ExtraEU Trade'!AY40=0,"INTRA-EU","CHECK")," ")</f>
        <v> </v>
      </c>
      <c r="BL41" s="393" t="str">
        <f>IF(ISTEXT(BB41),IF('EU1 ExtraEU Trade'!AZ40=0,"INTRA-EU","CHECK")," ")</f>
        <v> </v>
      </c>
    </row>
    <row r="42" spans="1:64" s="79" customFormat="1" ht="15" customHeight="1">
      <c r="A42" s="967" t="s">
        <v>273</v>
      </c>
      <c r="B42" s="440" t="s">
        <v>92</v>
      </c>
      <c r="C42" s="945" t="s">
        <v>34</v>
      </c>
      <c r="D42" s="947">
        <v>16.826</v>
      </c>
      <c r="E42" s="947">
        <v>31171</v>
      </c>
      <c r="F42" s="947">
        <v>17.516</v>
      </c>
      <c r="G42" s="947">
        <v>33050</v>
      </c>
      <c r="H42" s="947">
        <v>34.372</v>
      </c>
      <c r="I42" s="947">
        <v>59209</v>
      </c>
      <c r="J42" s="947">
        <v>36.284</v>
      </c>
      <c r="K42" s="948">
        <v>63687</v>
      </c>
      <c r="L42" s="949"/>
      <c r="M42" s="950"/>
      <c r="N42" s="826"/>
      <c r="O42" s="827"/>
      <c r="P42" s="951"/>
      <c r="Q42" s="951"/>
      <c r="R42" s="951"/>
      <c r="S42" s="952"/>
      <c r="T42" s="953" t="s">
        <v>436</v>
      </c>
      <c r="U42" s="8" t="s">
        <v>436</v>
      </c>
      <c r="V42" s="8" t="s">
        <v>436</v>
      </c>
      <c r="W42" s="8" t="s">
        <v>436</v>
      </c>
      <c r="X42" s="953" t="s">
        <v>436</v>
      </c>
      <c r="Y42" s="8" t="s">
        <v>436</v>
      </c>
      <c r="Z42" s="8" t="s">
        <v>436</v>
      </c>
      <c r="AA42" s="954" t="s">
        <v>436</v>
      </c>
      <c r="AB42" s="3" t="s">
        <v>273</v>
      </c>
      <c r="AC42" s="20" t="s">
        <v>92</v>
      </c>
      <c r="AD42" s="77" t="s">
        <v>237</v>
      </c>
      <c r="AE42" s="737"/>
      <c r="AF42" s="737"/>
      <c r="AG42" s="737"/>
      <c r="AH42" s="737"/>
      <c r="AI42" s="737"/>
      <c r="AJ42" s="737"/>
      <c r="AK42" s="737"/>
      <c r="AL42" s="848"/>
      <c r="AM42" s="90"/>
      <c r="AN42" s="226" t="str">
        <f t="shared" si="5"/>
        <v>6.4.3</v>
      </c>
      <c r="AO42" s="20" t="str">
        <f t="shared" si="5"/>
        <v>OTHER FIBREBOARD </v>
      </c>
      <c r="AP42" s="77" t="str">
        <f t="shared" si="5"/>
        <v>1000 m3</v>
      </c>
      <c r="AQ42" s="394">
        <f>IF(ISNUMBER('JQ1 Production'!D57+D42-H42),'JQ1 Production'!D57+D42-H42,IF(ISNUMBER(H42-D42),"NT "&amp;H42-D42,"…"))</f>
        <v>108.454</v>
      </c>
      <c r="AR42" s="996">
        <f>IF(ISNUMBER('JQ1 Production'!E57+F42-J42),'JQ1 Production'!E57+F42-J42,IF(ISNUMBER(J42-F42),"NT "&amp;J42-F42,"…"))</f>
        <v>108.232</v>
      </c>
      <c r="AS42" s="1124"/>
      <c r="AT42" s="384"/>
      <c r="AV42" s="317" t="s">
        <v>273</v>
      </c>
      <c r="AW42" s="199" t="s">
        <v>92</v>
      </c>
      <c r="AX42" s="194" t="s">
        <v>141</v>
      </c>
      <c r="AY42" s="392">
        <f t="shared" si="1"/>
        <v>1852.5496255794603</v>
      </c>
      <c r="AZ42" s="392">
        <f t="shared" si="2"/>
        <v>1886.8463119433663</v>
      </c>
      <c r="BA42" s="392">
        <f t="shared" si="3"/>
        <v>1722.593971837542</v>
      </c>
      <c r="BB42" s="393">
        <f t="shared" si="4"/>
        <v>1755.2364678646236</v>
      </c>
      <c r="BC42" s="1170" t="str">
        <f t="shared" si="6"/>
        <v>ACCEPT</v>
      </c>
      <c r="BD42" s="1170" t="str">
        <f t="shared" si="7"/>
        <v>ACCEPT</v>
      </c>
      <c r="BF42" s="317" t="s">
        <v>273</v>
      </c>
      <c r="BG42" s="199" t="s">
        <v>92</v>
      </c>
      <c r="BH42" s="194" t="s">
        <v>141</v>
      </c>
      <c r="BI42" s="392" t="str">
        <f>IF(ISTEXT(AY42),IF('EU1 ExtraEU Trade'!AW41=0,"INTRA-EU","CHECK")," ")</f>
        <v> </v>
      </c>
      <c r="BJ42" s="392" t="str">
        <f>IF(ISTEXT(AZ42),IF('EU1 ExtraEU Trade'!AX41=0,"INTRA-EU","CHECK")," ")</f>
        <v> </v>
      </c>
      <c r="BK42" s="392" t="str">
        <f>IF(ISTEXT(BA42),IF('EU1 ExtraEU Trade'!AY41=0,"INTRA-EU","CHECK")," ")</f>
        <v> </v>
      </c>
      <c r="BL42" s="393" t="str">
        <f>IF(ISTEXT(BB42),IF('EU1 ExtraEU Trade'!AZ41=0,"INTRA-EU","CHECK")," ")</f>
        <v> </v>
      </c>
    </row>
    <row r="43" spans="1:64" s="380" customFormat="1" ht="15" customHeight="1">
      <c r="A43" s="989">
        <v>7</v>
      </c>
      <c r="B43" s="434" t="s">
        <v>297</v>
      </c>
      <c r="C43" s="990" t="s">
        <v>346</v>
      </c>
      <c r="D43" s="309" t="e">
        <v>#VALUE!</v>
      </c>
      <c r="E43" s="309" t="e">
        <v>#VALUE!</v>
      </c>
      <c r="F43" s="309">
        <v>76.181</v>
      </c>
      <c r="G43" s="309">
        <v>426118</v>
      </c>
      <c r="H43" s="309" t="e">
        <v>#VALUE!</v>
      </c>
      <c r="I43" s="309" t="e">
        <v>#VALUE!</v>
      </c>
      <c r="J43" s="309">
        <v>340.485</v>
      </c>
      <c r="K43" s="936">
        <v>1862159</v>
      </c>
      <c r="L43" s="958" t="e">
        <v>#VALUE!</v>
      </c>
      <c r="M43" s="959" t="e">
        <v>#VALUE!</v>
      </c>
      <c r="N43" s="960" t="s">
        <v>436</v>
      </c>
      <c r="O43" s="961" t="s">
        <v>436</v>
      </c>
      <c r="P43" s="962" t="e">
        <v>#VALUE!</v>
      </c>
      <c r="Q43" s="962" t="e">
        <v>#VALUE!</v>
      </c>
      <c r="R43" s="962" t="s">
        <v>436</v>
      </c>
      <c r="S43" s="963" t="s">
        <v>436</v>
      </c>
      <c r="T43" s="939" t="s">
        <v>436</v>
      </c>
      <c r="U43" s="727" t="s">
        <v>436</v>
      </c>
      <c r="V43" s="727" t="s">
        <v>436</v>
      </c>
      <c r="W43" s="727" t="s">
        <v>436</v>
      </c>
      <c r="X43" s="939" t="s">
        <v>436</v>
      </c>
      <c r="Y43" s="727" t="s">
        <v>436</v>
      </c>
      <c r="Z43" s="727" t="s">
        <v>436</v>
      </c>
      <c r="AA43" s="940" t="s">
        <v>436</v>
      </c>
      <c r="AB43" s="4">
        <v>7</v>
      </c>
      <c r="AC43" s="16" t="s">
        <v>297</v>
      </c>
      <c r="AD43" s="77" t="s">
        <v>346</v>
      </c>
      <c r="AE43" s="964" t="e">
        <v>#VALUE!</v>
      </c>
      <c r="AF43" s="964" t="e">
        <v>#VALUE!</v>
      </c>
      <c r="AG43" s="964">
        <v>0</v>
      </c>
      <c r="AH43" s="964">
        <v>0</v>
      </c>
      <c r="AI43" s="964" t="e">
        <v>#VALUE!</v>
      </c>
      <c r="AJ43" s="964" t="e">
        <v>#VALUE!</v>
      </c>
      <c r="AK43" s="964">
        <v>0</v>
      </c>
      <c r="AL43" s="965">
        <v>0</v>
      </c>
      <c r="AM43" s="943"/>
      <c r="AN43" s="227">
        <f t="shared" si="5"/>
        <v>7</v>
      </c>
      <c r="AO43" s="16" t="str">
        <f t="shared" si="5"/>
        <v>WOOD PULP</v>
      </c>
      <c r="AP43" s="77" t="str">
        <f t="shared" si="5"/>
        <v>1000 mt</v>
      </c>
      <c r="AQ43" s="396" t="str">
        <f>IF(ISNUMBER('JQ1 Production'!D58+D43-H43),'JQ1 Production'!D58+D43-H43,IF(ISNUMBER(H43-D43),"NT "&amp;H43-D43,"…"))</f>
        <v>…</v>
      </c>
      <c r="AR43" s="996">
        <f>IF(ISNUMBER('JQ1 Production'!E58+F43-J43),'JQ1 Production'!E58+F43-J43,IF(ISNUMBER(J43-F43),"NT "&amp;J43-F43,"…"))</f>
        <v>648.696</v>
      </c>
      <c r="AS43" s="1124"/>
      <c r="AT43" s="384"/>
      <c r="AV43" s="319">
        <v>7</v>
      </c>
      <c r="AW43" s="971" t="s">
        <v>297</v>
      </c>
      <c r="AX43" s="188" t="s">
        <v>142</v>
      </c>
      <c r="AY43" s="388" t="str">
        <f t="shared" si="1"/>
        <v>REPORT</v>
      </c>
      <c r="AZ43" s="388">
        <f t="shared" si="2"/>
        <v>5593.4944408710835</v>
      </c>
      <c r="BA43" s="388" t="str">
        <f t="shared" si="3"/>
        <v>REPORT</v>
      </c>
      <c r="BB43" s="389">
        <f t="shared" si="4"/>
        <v>5469.136672687489</v>
      </c>
      <c r="BC43" s="1170" t="str">
        <f t="shared" si="6"/>
        <v>CHECK</v>
      </c>
      <c r="BD43" s="1170" t="str">
        <f t="shared" si="7"/>
        <v>CHECK</v>
      </c>
      <c r="BF43" s="319">
        <v>7</v>
      </c>
      <c r="BG43" s="971" t="s">
        <v>297</v>
      </c>
      <c r="BH43" s="188" t="s">
        <v>142</v>
      </c>
      <c r="BI43" s="388" t="str">
        <f>IF(ISTEXT(AY43),IF('EU1 ExtraEU Trade'!AW42=0,"INTRA-EU","CHECK")," ")</f>
        <v>CHECK</v>
      </c>
      <c r="BJ43" s="388" t="str">
        <f>IF(ISTEXT(AZ43),IF('EU1 ExtraEU Trade'!AX42=0,"INTRA-EU","CHECK")," ")</f>
        <v> </v>
      </c>
      <c r="BK43" s="388" t="str">
        <f>IF(ISTEXT(BA43),IF('EU1 ExtraEU Trade'!AY42=0,"INTRA-EU","CHECK")," ")</f>
        <v>CHECK</v>
      </c>
      <c r="BL43" s="389" t="str">
        <f>IF(ISTEXT(BB43),IF('EU1 ExtraEU Trade'!AZ42=0,"INTRA-EU","CHECK")," ")</f>
        <v> </v>
      </c>
    </row>
    <row r="44" spans="1:64" s="79" customFormat="1" ht="15" customHeight="1" thickBot="1">
      <c r="A44" s="991" t="s">
        <v>165</v>
      </c>
      <c r="B44" s="445" t="s">
        <v>296</v>
      </c>
      <c r="C44" s="992" t="s">
        <v>346</v>
      </c>
      <c r="D44" s="947">
        <v>0.08</v>
      </c>
      <c r="E44" s="947">
        <v>444</v>
      </c>
      <c r="F44" s="947">
        <v>0.148</v>
      </c>
      <c r="G44" s="947">
        <v>679</v>
      </c>
      <c r="H44" s="947">
        <v>84.445</v>
      </c>
      <c r="I44" s="947">
        <v>236044</v>
      </c>
      <c r="J44" s="947">
        <v>180.034</v>
      </c>
      <c r="K44" s="948">
        <v>543115</v>
      </c>
      <c r="L44" s="949"/>
      <c r="M44" s="950"/>
      <c r="N44" s="826"/>
      <c r="O44" s="827"/>
      <c r="P44" s="951"/>
      <c r="Q44" s="951"/>
      <c r="R44" s="951"/>
      <c r="S44" s="952"/>
      <c r="T44" s="953" t="s">
        <v>436</v>
      </c>
      <c r="U44" s="8" t="s">
        <v>436</v>
      </c>
      <c r="V44" s="8" t="s">
        <v>436</v>
      </c>
      <c r="W44" s="8" t="s">
        <v>436</v>
      </c>
      <c r="X44" s="953" t="s">
        <v>436</v>
      </c>
      <c r="Y44" s="8" t="s">
        <v>436</v>
      </c>
      <c r="Z44" s="8" t="s">
        <v>436</v>
      </c>
      <c r="AA44" s="954" t="s">
        <v>436</v>
      </c>
      <c r="AB44" s="4" t="s">
        <v>165</v>
      </c>
      <c r="AC44" s="19" t="s">
        <v>296</v>
      </c>
      <c r="AD44" s="77" t="s">
        <v>346</v>
      </c>
      <c r="AE44" s="734"/>
      <c r="AF44" s="734"/>
      <c r="AG44" s="734"/>
      <c r="AH44" s="734"/>
      <c r="AI44" s="734"/>
      <c r="AJ44" s="734"/>
      <c r="AK44" s="734"/>
      <c r="AL44" s="847"/>
      <c r="AM44" s="90"/>
      <c r="AN44" s="227" t="str">
        <f t="shared" si="5"/>
        <v>7.1</v>
      </c>
      <c r="AO44" s="19" t="str">
        <f t="shared" si="5"/>
        <v>MECHANICAL</v>
      </c>
      <c r="AP44" s="77" t="str">
        <f t="shared" si="5"/>
        <v>1000 mt</v>
      </c>
      <c r="AQ44" s="383">
        <f>IF(ISNUMBER('JQ1 Production'!D59+D44-H44),'JQ1 Production'!D59+D44-H44,IF(ISNUMBER(H44-D44),"NT "&amp;H44-D44,"…"))</f>
        <v>606.635</v>
      </c>
      <c r="AR44" s="996">
        <f>IF(ISNUMBER('JQ1 Production'!E59+F44-J44),'JQ1 Production'!E59+F44-J44,IF(ISNUMBER(J44-F44),"NT "&amp;J44-F44,"…"))</f>
        <v>583.114</v>
      </c>
      <c r="AS44" s="1124"/>
      <c r="AT44" s="384"/>
      <c r="AV44" s="319">
        <v>7.1</v>
      </c>
      <c r="AW44" s="23" t="s">
        <v>296</v>
      </c>
      <c r="AX44" s="202" t="s">
        <v>142</v>
      </c>
      <c r="AY44" s="397">
        <f t="shared" si="1"/>
        <v>5550</v>
      </c>
      <c r="AZ44" s="397">
        <f t="shared" si="2"/>
        <v>4587.837837837838</v>
      </c>
      <c r="BA44" s="397">
        <f t="shared" si="3"/>
        <v>2795.239505003257</v>
      </c>
      <c r="BB44" s="398">
        <f t="shared" si="4"/>
        <v>3016.7357276958796</v>
      </c>
      <c r="BC44" s="1170" t="str">
        <f t="shared" si="6"/>
        <v>ACCEPT</v>
      </c>
      <c r="BD44" s="1170" t="str">
        <f t="shared" si="7"/>
        <v>ACCEPT</v>
      </c>
      <c r="BF44" s="319">
        <v>7.1</v>
      </c>
      <c r="BG44" s="23" t="s">
        <v>296</v>
      </c>
      <c r="BH44" s="202" t="s">
        <v>142</v>
      </c>
      <c r="BI44" s="397" t="str">
        <f>IF(ISTEXT(AY44),IF('EU1 ExtraEU Trade'!AW43=0,"INTRA-EU","CHECK")," ")</f>
        <v> </v>
      </c>
      <c r="BJ44" s="397" t="str">
        <f>IF(ISTEXT(AZ44),IF('EU1 ExtraEU Trade'!AX43=0,"INTRA-EU","CHECK")," ")</f>
        <v> </v>
      </c>
      <c r="BK44" s="397" t="str">
        <f>IF(ISTEXT(BA44),IF('EU1 ExtraEU Trade'!AY43=0,"INTRA-EU","CHECK")," ")</f>
        <v> </v>
      </c>
      <c r="BL44" s="398" t="str">
        <f>IF(ISTEXT(BB44),IF('EU1 ExtraEU Trade'!AZ43=0,"INTRA-EU","CHECK")," ")</f>
        <v> </v>
      </c>
    </row>
    <row r="45" spans="1:64" s="79" customFormat="1" ht="15" customHeight="1" thickBot="1">
      <c r="A45" s="991" t="s">
        <v>166</v>
      </c>
      <c r="B45" s="445" t="s">
        <v>298</v>
      </c>
      <c r="C45" s="928" t="s">
        <v>346</v>
      </c>
      <c r="D45" s="947">
        <v>0.005</v>
      </c>
      <c r="E45" s="947">
        <v>38</v>
      </c>
      <c r="F45" s="947">
        <v>0.644</v>
      </c>
      <c r="G45" s="947">
        <v>2386</v>
      </c>
      <c r="H45" s="947">
        <v>2.005</v>
      </c>
      <c r="I45" s="947">
        <v>5366</v>
      </c>
      <c r="J45" s="947">
        <v>1.121</v>
      </c>
      <c r="K45" s="948">
        <v>2734</v>
      </c>
      <c r="L45" s="949"/>
      <c r="M45" s="950"/>
      <c r="N45" s="826"/>
      <c r="O45" s="827"/>
      <c r="P45" s="951"/>
      <c r="Q45" s="951"/>
      <c r="R45" s="951"/>
      <c r="S45" s="952"/>
      <c r="T45" s="953" t="s">
        <v>436</v>
      </c>
      <c r="U45" s="8" t="s">
        <v>436</v>
      </c>
      <c r="V45" s="8" t="s">
        <v>436</v>
      </c>
      <c r="W45" s="8" t="s">
        <v>436</v>
      </c>
      <c r="X45" s="953" t="s">
        <v>436</v>
      </c>
      <c r="Y45" s="8" t="s">
        <v>436</v>
      </c>
      <c r="Z45" s="8" t="s">
        <v>436</v>
      </c>
      <c r="AA45" s="954" t="s">
        <v>436</v>
      </c>
      <c r="AB45" s="4" t="s">
        <v>166</v>
      </c>
      <c r="AC45" s="19" t="s">
        <v>298</v>
      </c>
      <c r="AD45" s="77" t="s">
        <v>346</v>
      </c>
      <c r="AE45" s="734"/>
      <c r="AF45" s="734"/>
      <c r="AG45" s="734"/>
      <c r="AH45" s="734"/>
      <c r="AI45" s="734"/>
      <c r="AJ45" s="734"/>
      <c r="AK45" s="734"/>
      <c r="AL45" s="847"/>
      <c r="AM45" s="90"/>
      <c r="AN45" s="227" t="str">
        <f t="shared" si="5"/>
        <v>7.2</v>
      </c>
      <c r="AO45" s="19" t="str">
        <f t="shared" si="5"/>
        <v>SEMI-CHEMICAL</v>
      </c>
      <c r="AP45" s="77" t="str">
        <f t="shared" si="5"/>
        <v>1000 mt</v>
      </c>
      <c r="AQ45" s="383" t="str">
        <f>IF(ISNUMBER('JQ1 Production'!D60+D45-H45),'JQ1 Production'!D60+D45-H45,IF(ISNUMBER(H45-D45),"NT "&amp;H45-D45,"…"))</f>
        <v>NT 2</v>
      </c>
      <c r="AR45" s="996">
        <f>IF(ISNUMBER('JQ1 Production'!E60+F45-J45),'JQ1 Production'!E60+F45-J45,IF(ISNUMBER(J45-F45),"NT "&amp;J45-F45,"…"))</f>
        <v>-0.477</v>
      </c>
      <c r="AS45" s="1124"/>
      <c r="AT45" s="384"/>
      <c r="AV45" s="319">
        <v>7.2</v>
      </c>
      <c r="AW45" s="23" t="s">
        <v>298</v>
      </c>
      <c r="AX45" s="203" t="s">
        <v>142</v>
      </c>
      <c r="AY45" s="399">
        <f t="shared" si="1"/>
        <v>7600</v>
      </c>
      <c r="AZ45" s="399">
        <f t="shared" si="2"/>
        <v>3704.968944099379</v>
      </c>
      <c r="BA45" s="399">
        <f t="shared" si="3"/>
        <v>2676.3092269326685</v>
      </c>
      <c r="BB45" s="400">
        <f t="shared" si="4"/>
        <v>2438.8938447814453</v>
      </c>
      <c r="BC45" s="1170" t="str">
        <f t="shared" si="6"/>
        <v>CHECK</v>
      </c>
      <c r="BD45" s="1170" t="str">
        <f t="shared" si="7"/>
        <v>ACCEPT</v>
      </c>
      <c r="BF45" s="319">
        <v>7.2</v>
      </c>
      <c r="BG45" s="23" t="s">
        <v>298</v>
      </c>
      <c r="BH45" s="203" t="s">
        <v>142</v>
      </c>
      <c r="BI45" s="399" t="str">
        <f>IF(ISTEXT(AY45),IF('EU1 ExtraEU Trade'!AW44=0,"INTRA-EU","CHECK")," ")</f>
        <v> </v>
      </c>
      <c r="BJ45" s="399" t="str">
        <f>IF(ISTEXT(AZ45),IF('EU1 ExtraEU Trade'!AX44=0,"INTRA-EU","CHECK")," ")</f>
        <v> </v>
      </c>
      <c r="BK45" s="399" t="str">
        <f>IF(ISTEXT(BA45),IF('EU1 ExtraEU Trade'!AY44=0,"INTRA-EU","CHECK")," ")</f>
        <v> </v>
      </c>
      <c r="BL45" s="400" t="str">
        <f>IF(ISTEXT(BB45),IF('EU1 ExtraEU Trade'!AZ44=0,"INTRA-EU","CHECK")," ")</f>
        <v> </v>
      </c>
    </row>
    <row r="46" spans="1:64" s="380" customFormat="1" ht="15" customHeight="1">
      <c r="A46" s="989" t="s">
        <v>167</v>
      </c>
      <c r="B46" s="955" t="s">
        <v>299</v>
      </c>
      <c r="C46" s="993" t="s">
        <v>346</v>
      </c>
      <c r="D46" s="309" t="e">
        <v>#VALUE!</v>
      </c>
      <c r="E46" s="309" t="e">
        <v>#VALUE!</v>
      </c>
      <c r="F46" s="309">
        <v>75.389</v>
      </c>
      <c r="G46" s="309">
        <v>423053</v>
      </c>
      <c r="H46" s="309" t="e">
        <v>#VALUE!</v>
      </c>
      <c r="I46" s="309" t="e">
        <v>#VALUE!</v>
      </c>
      <c r="J46" s="309">
        <v>9.305</v>
      </c>
      <c r="K46" s="936">
        <v>5121</v>
      </c>
      <c r="L46" s="958" t="e">
        <v>#VALUE!</v>
      </c>
      <c r="M46" s="959" t="e">
        <v>#VALUE!</v>
      </c>
      <c r="N46" s="960" t="s">
        <v>436</v>
      </c>
      <c r="O46" s="961" t="s">
        <v>436</v>
      </c>
      <c r="P46" s="962" t="e">
        <v>#VALUE!</v>
      </c>
      <c r="Q46" s="962" t="e">
        <v>#VALUE!</v>
      </c>
      <c r="R46" s="962" t="s">
        <v>436</v>
      </c>
      <c r="S46" s="963" t="s">
        <v>436</v>
      </c>
      <c r="T46" s="939" t="s">
        <v>436</v>
      </c>
      <c r="U46" s="727" t="s">
        <v>436</v>
      </c>
      <c r="V46" s="727" t="s">
        <v>436</v>
      </c>
      <c r="W46" s="727" t="s">
        <v>436</v>
      </c>
      <c r="X46" s="939" t="s">
        <v>436</v>
      </c>
      <c r="Y46" s="727" t="s">
        <v>436</v>
      </c>
      <c r="Z46" s="727" t="s">
        <v>436</v>
      </c>
      <c r="AA46" s="940" t="s">
        <v>436</v>
      </c>
      <c r="AB46" s="4" t="s">
        <v>167</v>
      </c>
      <c r="AC46" s="19" t="s">
        <v>299</v>
      </c>
      <c r="AD46" s="77" t="s">
        <v>346</v>
      </c>
      <c r="AE46" s="964" t="e">
        <v>#VALUE!</v>
      </c>
      <c r="AF46" s="964" t="e">
        <v>#VALUE!</v>
      </c>
      <c r="AG46" s="964">
        <v>0</v>
      </c>
      <c r="AH46" s="964">
        <v>0</v>
      </c>
      <c r="AI46" s="964" t="e">
        <v>#VALUE!</v>
      </c>
      <c r="AJ46" s="964" t="e">
        <v>#VALUE!</v>
      </c>
      <c r="AK46" s="964">
        <v>-6.539907504432563E-16</v>
      </c>
      <c r="AL46" s="965">
        <v>0</v>
      </c>
      <c r="AM46" s="943"/>
      <c r="AN46" s="227" t="str">
        <f t="shared" si="5"/>
        <v>7.3</v>
      </c>
      <c r="AO46" s="19" t="str">
        <f t="shared" si="5"/>
        <v>CHEMICAL</v>
      </c>
      <c r="AP46" s="77" t="str">
        <f t="shared" si="5"/>
        <v>1000 mt</v>
      </c>
      <c r="AQ46" s="383" t="str">
        <f>IF(ISNUMBER('JQ1 Production'!D61+D46-H46),'JQ1 Production'!D61+D46-H46,IF(ISNUMBER(H46-D46),"NT "&amp;H46-D46,"…"))</f>
        <v>…</v>
      </c>
      <c r="AR46" s="996">
        <f>IF(ISNUMBER('JQ1 Production'!E61+F46-J46),'JQ1 Production'!E61+F46-J46,IF(ISNUMBER(J46-F46),"NT "&amp;J46-F46,"…"))</f>
        <v>216.084</v>
      </c>
      <c r="AS46" s="1124"/>
      <c r="AT46" s="384"/>
      <c r="AV46" s="319">
        <v>7.3</v>
      </c>
      <c r="AW46" s="19" t="s">
        <v>299</v>
      </c>
      <c r="AX46" s="204" t="s">
        <v>142</v>
      </c>
      <c r="AY46" s="388" t="str">
        <f t="shared" si="1"/>
        <v>REPORT</v>
      </c>
      <c r="AZ46" s="388">
        <f t="shared" si="2"/>
        <v>5611.601161973233</v>
      </c>
      <c r="BA46" s="388" t="str">
        <f t="shared" si="3"/>
        <v>REPORT</v>
      </c>
      <c r="BB46" s="389">
        <f t="shared" si="4"/>
        <v>550.3492745835572</v>
      </c>
      <c r="BC46" s="1170" t="str">
        <f t="shared" si="6"/>
        <v>CHECK</v>
      </c>
      <c r="BD46" s="1170" t="str">
        <f t="shared" si="7"/>
        <v>CHECK</v>
      </c>
      <c r="BF46" s="319">
        <v>7.3</v>
      </c>
      <c r="BG46" s="19" t="s">
        <v>299</v>
      </c>
      <c r="BH46" s="204" t="s">
        <v>142</v>
      </c>
      <c r="BI46" s="388" t="str">
        <f>IF(ISTEXT(AY46),IF('EU1 ExtraEU Trade'!AW45=0,"INTRA-EU","CHECK")," ")</f>
        <v>CHECK</v>
      </c>
      <c r="BJ46" s="388" t="str">
        <f>IF(ISTEXT(AZ46),IF('EU1 ExtraEU Trade'!AX45=0,"INTRA-EU","CHECK")," ")</f>
        <v> </v>
      </c>
      <c r="BK46" s="388" t="str">
        <f>IF(ISTEXT(BA46),IF('EU1 ExtraEU Trade'!AY45=0,"INTRA-EU","CHECK")," ")</f>
        <v>INTRA-EU</v>
      </c>
      <c r="BL46" s="389" t="str">
        <f>IF(ISTEXT(BB46),IF('EU1 ExtraEU Trade'!AZ45=0,"INTRA-EU","CHECK")," ")</f>
        <v> </v>
      </c>
    </row>
    <row r="47" spans="1:64" s="79" customFormat="1" ht="15" customHeight="1">
      <c r="A47" s="991" t="s">
        <v>274</v>
      </c>
      <c r="B47" s="431" t="s">
        <v>306</v>
      </c>
      <c r="C47" s="945" t="s">
        <v>346</v>
      </c>
      <c r="D47" s="947" t="s">
        <v>393</v>
      </c>
      <c r="E47" s="947" t="s">
        <v>393</v>
      </c>
      <c r="F47" s="947">
        <v>0.027</v>
      </c>
      <c r="G47" s="947">
        <v>127</v>
      </c>
      <c r="H47" s="947" t="s">
        <v>393</v>
      </c>
      <c r="I47" s="947" t="s">
        <v>393</v>
      </c>
      <c r="J47" s="947">
        <v>0.138</v>
      </c>
      <c r="K47" s="948">
        <v>498</v>
      </c>
      <c r="L47" s="949"/>
      <c r="M47" s="950"/>
      <c r="N47" s="826"/>
      <c r="O47" s="827"/>
      <c r="P47" s="951"/>
      <c r="Q47" s="951"/>
      <c r="R47" s="951"/>
      <c r="S47" s="952"/>
      <c r="T47" s="953" t="s">
        <v>436</v>
      </c>
      <c r="U47" s="8" t="s">
        <v>436</v>
      </c>
      <c r="V47" s="8" t="s">
        <v>436</v>
      </c>
      <c r="W47" s="8" t="s">
        <v>436</v>
      </c>
      <c r="X47" s="953" t="s">
        <v>436</v>
      </c>
      <c r="Y47" s="8" t="s">
        <v>436</v>
      </c>
      <c r="Z47" s="8" t="s">
        <v>436</v>
      </c>
      <c r="AA47" s="954" t="s">
        <v>436</v>
      </c>
      <c r="AB47" s="4" t="s">
        <v>274</v>
      </c>
      <c r="AC47" s="17" t="s">
        <v>306</v>
      </c>
      <c r="AD47" s="77" t="s">
        <v>346</v>
      </c>
      <c r="AE47" s="734"/>
      <c r="AF47" s="734"/>
      <c r="AG47" s="734"/>
      <c r="AH47" s="734"/>
      <c r="AI47" s="734"/>
      <c r="AJ47" s="734"/>
      <c r="AK47" s="734"/>
      <c r="AL47" s="847"/>
      <c r="AM47" s="90"/>
      <c r="AN47" s="227" t="str">
        <f t="shared" si="5"/>
        <v>7.3.1</v>
      </c>
      <c r="AO47" s="17" t="str">
        <f t="shared" si="5"/>
        <v>SULPHATE UNBLEACHED</v>
      </c>
      <c r="AP47" s="77" t="str">
        <f t="shared" si="5"/>
        <v>1000 mt</v>
      </c>
      <c r="AQ47" s="383" t="str">
        <f>IF(ISNUMBER('JQ1 Production'!D62+D47-H47),'JQ1 Production'!D62+D47-H47,IF(ISNUMBER(H47-D47),"NT "&amp;H47-D47,"…"))</f>
        <v>…</v>
      </c>
      <c r="AR47" s="996">
        <f>IF(ISNUMBER('JQ1 Production'!E62+F47-J47),'JQ1 Production'!E62+F47-J47,IF(ISNUMBER(J47-F47),"NT "&amp;J47-F47,"…"))</f>
        <v>-0.11100000000000002</v>
      </c>
      <c r="AS47" s="1124"/>
      <c r="AT47" s="384"/>
      <c r="AV47" s="319" t="s">
        <v>274</v>
      </c>
      <c r="AW47" s="17" t="s">
        <v>306</v>
      </c>
      <c r="AX47" s="196" t="s">
        <v>142</v>
      </c>
      <c r="AY47" s="392" t="str">
        <f t="shared" si="1"/>
        <v>REPORT</v>
      </c>
      <c r="AZ47" s="392">
        <f t="shared" si="2"/>
        <v>4703.7037037037035</v>
      </c>
      <c r="BA47" s="392" t="str">
        <f t="shared" si="3"/>
        <v>REPORT</v>
      </c>
      <c r="BB47" s="393">
        <f t="shared" si="4"/>
        <v>3608.6956521739125</v>
      </c>
      <c r="BC47" s="1170" t="str">
        <f t="shared" si="6"/>
        <v>CHECK</v>
      </c>
      <c r="BD47" s="1170" t="str">
        <f t="shared" si="7"/>
        <v>CHECK</v>
      </c>
      <c r="BF47" s="319" t="s">
        <v>274</v>
      </c>
      <c r="BG47" s="17" t="s">
        <v>306</v>
      </c>
      <c r="BH47" s="196" t="s">
        <v>142</v>
      </c>
      <c r="BI47" s="392" t="str">
        <f>IF(ISTEXT(AY47),IF('EU1 ExtraEU Trade'!AW46=0,"INTRA-EU","CHECK")," ")</f>
        <v>CHECK</v>
      </c>
      <c r="BJ47" s="392" t="str">
        <f>IF(ISTEXT(AZ47),IF('EU1 ExtraEU Trade'!AX46=0,"INTRA-EU","CHECK")," ")</f>
        <v> </v>
      </c>
      <c r="BK47" s="392" t="str">
        <f>IF(ISTEXT(BA47),IF('EU1 ExtraEU Trade'!AY46=0,"INTRA-EU","CHECK")," ")</f>
        <v>CHECK</v>
      </c>
      <c r="BL47" s="393" t="str">
        <f>IF(ISTEXT(BB47),IF('EU1 ExtraEU Trade'!AZ46=0,"INTRA-EU","CHECK")," ")</f>
        <v> </v>
      </c>
    </row>
    <row r="48" spans="1:64" s="79" customFormat="1" ht="15" customHeight="1">
      <c r="A48" s="991" t="s">
        <v>275</v>
      </c>
      <c r="B48" s="431" t="s">
        <v>300</v>
      </c>
      <c r="C48" s="945" t="s">
        <v>346</v>
      </c>
      <c r="D48" s="947">
        <v>40.195</v>
      </c>
      <c r="E48" s="947">
        <v>188688</v>
      </c>
      <c r="F48" s="947">
        <v>67.097</v>
      </c>
      <c r="G48" s="947">
        <v>377944</v>
      </c>
      <c r="H48" s="947">
        <v>216.768</v>
      </c>
      <c r="I48" s="947">
        <v>900804</v>
      </c>
      <c r="J48" s="947">
        <v>0</v>
      </c>
      <c r="K48" s="948">
        <v>0</v>
      </c>
      <c r="L48" s="949"/>
      <c r="M48" s="950"/>
      <c r="N48" s="826"/>
      <c r="O48" s="827"/>
      <c r="P48" s="951"/>
      <c r="Q48" s="951"/>
      <c r="R48" s="951"/>
      <c r="S48" s="952"/>
      <c r="T48" s="953" t="s">
        <v>436</v>
      </c>
      <c r="U48" s="8" t="s">
        <v>436</v>
      </c>
      <c r="V48" s="8" t="s">
        <v>436</v>
      </c>
      <c r="W48" s="8" t="s">
        <v>436</v>
      </c>
      <c r="X48" s="953" t="s">
        <v>436</v>
      </c>
      <c r="Y48" s="8" t="s">
        <v>436</v>
      </c>
      <c r="Z48" s="8" t="s">
        <v>436</v>
      </c>
      <c r="AA48" s="954" t="s">
        <v>436</v>
      </c>
      <c r="AB48" s="4" t="s">
        <v>275</v>
      </c>
      <c r="AC48" s="17" t="s">
        <v>300</v>
      </c>
      <c r="AD48" s="77" t="s">
        <v>346</v>
      </c>
      <c r="AE48" s="734"/>
      <c r="AF48" s="734"/>
      <c r="AG48" s="734"/>
      <c r="AH48" s="734"/>
      <c r="AI48" s="734"/>
      <c r="AJ48" s="734"/>
      <c r="AK48" s="734"/>
      <c r="AL48" s="847"/>
      <c r="AM48" s="90"/>
      <c r="AN48" s="227" t="str">
        <f t="shared" si="5"/>
        <v>7.3.2</v>
      </c>
      <c r="AO48" s="17" t="str">
        <f t="shared" si="5"/>
        <v>SULPHATE BLEACHED</v>
      </c>
      <c r="AP48" s="77" t="str">
        <f t="shared" si="5"/>
        <v>1000 mt</v>
      </c>
      <c r="AQ48" s="383">
        <f>IF(ISNUMBER('JQ1 Production'!D63+D48-H48),'JQ1 Production'!D63+D48-H48,IF(ISNUMBER(H48-D48),"NT "&amp;H48-D48,"…"))</f>
        <v>58.42699999999999</v>
      </c>
      <c r="AR48" s="996">
        <f>IF(ISNUMBER('JQ1 Production'!E63+F48-J48),'JQ1 Production'!E63+F48-J48,IF(ISNUMBER(J48-F48),"NT "&amp;J48-F48,"…"))</f>
        <v>67.097</v>
      </c>
      <c r="AS48" s="1124"/>
      <c r="AT48" s="384"/>
      <c r="AV48" s="319" t="s">
        <v>275</v>
      </c>
      <c r="AW48" s="17" t="s">
        <v>300</v>
      </c>
      <c r="AX48" s="196" t="s">
        <v>142</v>
      </c>
      <c r="AY48" s="392">
        <f t="shared" si="1"/>
        <v>4694.315213334992</v>
      </c>
      <c r="AZ48" s="392">
        <f t="shared" si="2"/>
        <v>5632.800274229847</v>
      </c>
      <c r="BA48" s="392">
        <f t="shared" si="3"/>
        <v>4155.613374667848</v>
      </c>
      <c r="BB48" s="393">
        <f t="shared" si="4"/>
        <v>0</v>
      </c>
      <c r="BC48" s="1170" t="str">
        <f t="shared" si="6"/>
        <v>ACCEPT</v>
      </c>
      <c r="BD48" s="1170" t="str">
        <f t="shared" si="7"/>
        <v>CHECK</v>
      </c>
      <c r="BF48" s="319" t="s">
        <v>275</v>
      </c>
      <c r="BG48" s="17" t="s">
        <v>300</v>
      </c>
      <c r="BH48" s="196" t="s">
        <v>142</v>
      </c>
      <c r="BI48" s="392" t="str">
        <f>IF(ISTEXT(AY48),IF('EU1 ExtraEU Trade'!AW47=0,"INTRA-EU","CHECK")," ")</f>
        <v> </v>
      </c>
      <c r="BJ48" s="392" t="str">
        <f>IF(ISTEXT(AZ48),IF('EU1 ExtraEU Trade'!AX47=0,"INTRA-EU","CHECK")," ")</f>
        <v> </v>
      </c>
      <c r="BK48" s="392" t="str">
        <f>IF(ISTEXT(BA48),IF('EU1 ExtraEU Trade'!AY47=0,"INTRA-EU","CHECK")," ")</f>
        <v> </v>
      </c>
      <c r="BL48" s="393" t="str">
        <f>IF(ISTEXT(BB48),IF('EU1 ExtraEU Trade'!AZ47=0,"INTRA-EU","CHECK")," ")</f>
        <v> </v>
      </c>
    </row>
    <row r="49" spans="1:64" s="79" customFormat="1" ht="15" customHeight="1">
      <c r="A49" s="991" t="s">
        <v>276</v>
      </c>
      <c r="B49" s="431" t="s">
        <v>307</v>
      </c>
      <c r="C49" s="945" t="s">
        <v>346</v>
      </c>
      <c r="D49" s="947">
        <v>0.001</v>
      </c>
      <c r="E49" s="947">
        <v>229</v>
      </c>
      <c r="F49" s="947">
        <v>0.006</v>
      </c>
      <c r="G49" s="947">
        <v>197</v>
      </c>
      <c r="H49" s="947">
        <v>9.642</v>
      </c>
      <c r="I49" s="947">
        <v>3467</v>
      </c>
      <c r="J49" s="947">
        <v>9.153</v>
      </c>
      <c r="K49" s="948">
        <v>4563</v>
      </c>
      <c r="L49" s="949"/>
      <c r="M49" s="950"/>
      <c r="N49" s="826"/>
      <c r="O49" s="827"/>
      <c r="P49" s="951"/>
      <c r="Q49" s="951"/>
      <c r="R49" s="951"/>
      <c r="S49" s="952"/>
      <c r="T49" s="953" t="s">
        <v>436</v>
      </c>
      <c r="U49" s="8" t="s">
        <v>436</v>
      </c>
      <c r="V49" s="8" t="s">
        <v>436</v>
      </c>
      <c r="W49" s="8" t="s">
        <v>436</v>
      </c>
      <c r="X49" s="953" t="s">
        <v>436</v>
      </c>
      <c r="Y49" s="8" t="s">
        <v>436</v>
      </c>
      <c r="Z49" s="8" t="s">
        <v>436</v>
      </c>
      <c r="AA49" s="954" t="s">
        <v>436</v>
      </c>
      <c r="AB49" s="4" t="s">
        <v>276</v>
      </c>
      <c r="AC49" s="17" t="s">
        <v>307</v>
      </c>
      <c r="AD49" s="77" t="s">
        <v>346</v>
      </c>
      <c r="AE49" s="734"/>
      <c r="AF49" s="734"/>
      <c r="AG49" s="734"/>
      <c r="AH49" s="734"/>
      <c r="AI49" s="734"/>
      <c r="AJ49" s="734"/>
      <c r="AK49" s="734"/>
      <c r="AL49" s="847"/>
      <c r="AM49" s="90"/>
      <c r="AN49" s="227" t="str">
        <f t="shared" si="5"/>
        <v>7.3.3</v>
      </c>
      <c r="AO49" s="17" t="str">
        <f t="shared" si="5"/>
        <v>SULPHITE UNBLEACHED</v>
      </c>
      <c r="AP49" s="77" t="str">
        <f t="shared" si="5"/>
        <v>1000 mt</v>
      </c>
      <c r="AQ49" s="394" t="str">
        <f>IF(ISNUMBER('JQ1 Production'!D64+D49-H49),'JQ1 Production'!D64+D49-H49,IF(ISNUMBER(H49-D49),"NT "&amp;H49-D49,"…"))</f>
        <v>NT 9.641</v>
      </c>
      <c r="AR49" s="996">
        <f>IF(ISNUMBER('JQ1 Production'!E64+F49-J49),'JQ1 Production'!E64+F49-J49,IF(ISNUMBER(J49-F49),"NT "&amp;J49-F49,"…"))</f>
        <v>-9.147</v>
      </c>
      <c r="AS49" s="1124"/>
      <c r="AT49" s="384"/>
      <c r="AV49" s="319" t="s">
        <v>276</v>
      </c>
      <c r="AW49" s="17" t="s">
        <v>307</v>
      </c>
      <c r="AX49" s="196" t="s">
        <v>142</v>
      </c>
      <c r="AY49" s="392">
        <f t="shared" si="1"/>
        <v>229000</v>
      </c>
      <c r="AZ49" s="392">
        <f t="shared" si="2"/>
        <v>32833.333333333336</v>
      </c>
      <c r="BA49" s="392">
        <f t="shared" si="3"/>
        <v>359.57270275876374</v>
      </c>
      <c r="BB49" s="393">
        <f t="shared" si="4"/>
        <v>498.52507374631267</v>
      </c>
      <c r="BC49" s="1170" t="str">
        <f t="shared" si="6"/>
        <v>CHECK</v>
      </c>
      <c r="BD49" s="1170" t="str">
        <f t="shared" si="7"/>
        <v>ACCEPT</v>
      </c>
      <c r="BF49" s="319" t="s">
        <v>276</v>
      </c>
      <c r="BG49" s="17" t="s">
        <v>307</v>
      </c>
      <c r="BH49" s="196" t="s">
        <v>142</v>
      </c>
      <c r="BI49" s="392" t="str">
        <f>IF(ISTEXT(AY49),IF('EU1 ExtraEU Trade'!AW48=0,"INTRA-EU","CHECK")," ")</f>
        <v> </v>
      </c>
      <c r="BJ49" s="392" t="str">
        <f>IF(ISTEXT(AZ49),IF('EU1 ExtraEU Trade'!AX48=0,"INTRA-EU","CHECK")," ")</f>
        <v> </v>
      </c>
      <c r="BK49" s="392" t="str">
        <f>IF(ISTEXT(BA49),IF('EU1 ExtraEU Trade'!AY48=0,"INTRA-EU","CHECK")," ")</f>
        <v> </v>
      </c>
      <c r="BL49" s="393" t="str">
        <f>IF(ISTEXT(BB49),IF('EU1 ExtraEU Trade'!AZ48=0,"INTRA-EU","CHECK")," ")</f>
        <v> </v>
      </c>
    </row>
    <row r="50" spans="1:64" s="79" customFormat="1" ht="15" customHeight="1" thickBot="1">
      <c r="A50" s="991" t="s">
        <v>277</v>
      </c>
      <c r="B50" s="438" t="s">
        <v>301</v>
      </c>
      <c r="C50" s="945" t="s">
        <v>346</v>
      </c>
      <c r="D50" s="947">
        <v>9.554</v>
      </c>
      <c r="E50" s="947">
        <v>51217</v>
      </c>
      <c r="F50" s="947">
        <v>8.259</v>
      </c>
      <c r="G50" s="947">
        <v>44785</v>
      </c>
      <c r="H50" s="947" t="s">
        <v>393</v>
      </c>
      <c r="I50" s="947" t="s">
        <v>393</v>
      </c>
      <c r="J50" s="947">
        <v>0.014</v>
      </c>
      <c r="K50" s="948">
        <v>60</v>
      </c>
      <c r="L50" s="949"/>
      <c r="M50" s="950"/>
      <c r="N50" s="826"/>
      <c r="O50" s="827"/>
      <c r="P50" s="951"/>
      <c r="Q50" s="951"/>
      <c r="R50" s="951"/>
      <c r="S50" s="952"/>
      <c r="T50" s="953" t="s">
        <v>436</v>
      </c>
      <c r="U50" s="8" t="s">
        <v>436</v>
      </c>
      <c r="V50" s="8" t="s">
        <v>436</v>
      </c>
      <c r="W50" s="8" t="s">
        <v>436</v>
      </c>
      <c r="X50" s="953" t="s">
        <v>436</v>
      </c>
      <c r="Y50" s="8" t="s">
        <v>436</v>
      </c>
      <c r="Z50" s="8" t="s">
        <v>436</v>
      </c>
      <c r="AA50" s="954" t="s">
        <v>436</v>
      </c>
      <c r="AB50" s="4" t="s">
        <v>277</v>
      </c>
      <c r="AC50" s="17" t="s">
        <v>301</v>
      </c>
      <c r="AD50" s="77" t="s">
        <v>346</v>
      </c>
      <c r="AE50" s="734"/>
      <c r="AF50" s="734"/>
      <c r="AG50" s="734"/>
      <c r="AH50" s="734"/>
      <c r="AI50" s="734"/>
      <c r="AJ50" s="734"/>
      <c r="AK50" s="734"/>
      <c r="AL50" s="847"/>
      <c r="AM50" s="90"/>
      <c r="AN50" s="227" t="str">
        <f t="shared" si="5"/>
        <v>7.3.4</v>
      </c>
      <c r="AO50" s="17" t="str">
        <f t="shared" si="5"/>
        <v>SULPHITE BLEACHED</v>
      </c>
      <c r="AP50" s="77" t="str">
        <f t="shared" si="5"/>
        <v>1000 mt</v>
      </c>
      <c r="AQ50" s="383" t="str">
        <f>IF(ISNUMBER('JQ1 Production'!D65+D50-H50),'JQ1 Production'!D65+D50-H50,IF(ISNUMBER(H50-D50),"NT "&amp;H50-D50,"…"))</f>
        <v>…</v>
      </c>
      <c r="AR50" s="996">
        <f>IF(ISNUMBER('JQ1 Production'!E65+F50-J50),'JQ1 Production'!E65+F50-J50,IF(ISNUMBER(J50-F50),"NT "&amp;J50-F50,"…"))</f>
        <v>158.245</v>
      </c>
      <c r="AS50" s="1124"/>
      <c r="AT50" s="384"/>
      <c r="AV50" s="319" t="s">
        <v>277</v>
      </c>
      <c r="AW50" s="46" t="s">
        <v>301</v>
      </c>
      <c r="AX50" s="190" t="s">
        <v>142</v>
      </c>
      <c r="AY50" s="397">
        <f t="shared" si="1"/>
        <v>5360.79129160561</v>
      </c>
      <c r="AZ50" s="397">
        <f t="shared" si="2"/>
        <v>5422.569318319409</v>
      </c>
      <c r="BA50" s="397" t="str">
        <f t="shared" si="3"/>
        <v>REPORT</v>
      </c>
      <c r="BB50" s="398">
        <f t="shared" si="4"/>
        <v>4285.714285714285</v>
      </c>
      <c r="BC50" s="1170" t="str">
        <f t="shared" si="6"/>
        <v>ACCEPT</v>
      </c>
      <c r="BD50" s="1170" t="str">
        <f t="shared" si="7"/>
        <v>CHECK</v>
      </c>
      <c r="BF50" s="319" t="s">
        <v>277</v>
      </c>
      <c r="BG50" s="46" t="s">
        <v>301</v>
      </c>
      <c r="BH50" s="190" t="s">
        <v>142</v>
      </c>
      <c r="BI50" s="397" t="str">
        <f>IF(ISTEXT(AY50),IF('EU1 ExtraEU Trade'!AW49=0,"INTRA-EU","CHECK")," ")</f>
        <v> </v>
      </c>
      <c r="BJ50" s="397" t="str">
        <f>IF(ISTEXT(AZ50),IF('EU1 ExtraEU Trade'!AX49=0,"INTRA-EU","CHECK")," ")</f>
        <v> </v>
      </c>
      <c r="BK50" s="397" t="str">
        <f>IF(ISTEXT(BA50),IF('EU1 ExtraEU Trade'!AY49=0,"INTRA-EU","CHECK")," ")</f>
        <v>CHECK</v>
      </c>
      <c r="BL50" s="398" t="str">
        <f>IF(ISTEXT(BB50),IF('EU1 ExtraEU Trade'!AZ49=0,"INTRA-EU","CHECK")," ")</f>
        <v> </v>
      </c>
    </row>
    <row r="51" spans="1:64" s="79" customFormat="1" ht="15" customHeight="1">
      <c r="A51" s="974" t="s">
        <v>168</v>
      </c>
      <c r="B51" s="445" t="s">
        <v>302</v>
      </c>
      <c r="C51" s="928" t="s">
        <v>346</v>
      </c>
      <c r="D51" s="947">
        <v>0.031</v>
      </c>
      <c r="E51" s="947">
        <v>167</v>
      </c>
      <c r="F51" s="947">
        <v>0</v>
      </c>
      <c r="G51" s="947">
        <v>0</v>
      </c>
      <c r="H51" s="947">
        <v>157.513</v>
      </c>
      <c r="I51" s="947">
        <v>1410828</v>
      </c>
      <c r="J51" s="947">
        <v>150.025</v>
      </c>
      <c r="K51" s="948">
        <v>1311189</v>
      </c>
      <c r="L51" s="949"/>
      <c r="M51" s="950"/>
      <c r="N51" s="826"/>
      <c r="O51" s="827"/>
      <c r="P51" s="951"/>
      <c r="Q51" s="951"/>
      <c r="R51" s="951"/>
      <c r="S51" s="952"/>
      <c r="T51" s="953" t="s">
        <v>436</v>
      </c>
      <c r="U51" s="8" t="s">
        <v>436</v>
      </c>
      <c r="V51" s="8" t="s">
        <v>436</v>
      </c>
      <c r="W51" s="8" t="s">
        <v>436</v>
      </c>
      <c r="X51" s="953" t="s">
        <v>436</v>
      </c>
      <c r="Y51" s="8" t="s">
        <v>436</v>
      </c>
      <c r="Z51" s="8" t="s">
        <v>436</v>
      </c>
      <c r="AA51" s="954" t="s">
        <v>436</v>
      </c>
      <c r="AB51" s="4" t="s">
        <v>168</v>
      </c>
      <c r="AC51" s="19" t="s">
        <v>302</v>
      </c>
      <c r="AD51" s="77" t="s">
        <v>346</v>
      </c>
      <c r="AE51" s="737"/>
      <c r="AF51" s="737"/>
      <c r="AG51" s="737"/>
      <c r="AH51" s="737"/>
      <c r="AI51" s="737"/>
      <c r="AJ51" s="737"/>
      <c r="AK51" s="737"/>
      <c r="AL51" s="848"/>
      <c r="AM51" s="90"/>
      <c r="AN51" s="226" t="str">
        <f t="shared" si="5"/>
        <v>7.4</v>
      </c>
      <c r="AO51" s="19" t="str">
        <f t="shared" si="5"/>
        <v>DISSOLVING GRADES</v>
      </c>
      <c r="AP51" s="77" t="str">
        <f t="shared" si="5"/>
        <v>1000 mt</v>
      </c>
      <c r="AQ51" s="394">
        <f>IF(ISNUMBER('JQ1 Production'!D66+D51-H51),'JQ1 Production'!D66+D51-H51,IF(ISNUMBER(H51-D51),"NT "&amp;H51-D51,"…"))</f>
        <v>-0.4819999999999993</v>
      </c>
      <c r="AR51" s="996">
        <f>IF(ISNUMBER('JQ1 Production'!E66+F51-J51),'JQ1 Production'!E66+F51-J51,IF(ISNUMBER(J51-F51),"NT "&amp;J51-F51,"…"))</f>
        <v>-150.025</v>
      </c>
      <c r="AS51" s="1124"/>
      <c r="AT51" s="384"/>
      <c r="AV51" s="320">
        <v>7.4</v>
      </c>
      <c r="AW51" s="21" t="s">
        <v>302</v>
      </c>
      <c r="AX51" s="188" t="s">
        <v>142</v>
      </c>
      <c r="AY51" s="388">
        <f t="shared" si="1"/>
        <v>5387.096774193548</v>
      </c>
      <c r="AZ51" s="388">
        <f t="shared" si="2"/>
        <v>0</v>
      </c>
      <c r="BA51" s="388">
        <f t="shared" si="3"/>
        <v>8956.89879565496</v>
      </c>
      <c r="BB51" s="389">
        <f t="shared" si="4"/>
        <v>8739.803366105649</v>
      </c>
      <c r="BC51" s="1170" t="str">
        <f t="shared" si="6"/>
        <v>CHECK</v>
      </c>
      <c r="BD51" s="1170" t="str">
        <f t="shared" si="7"/>
        <v>ACCEPT</v>
      </c>
      <c r="BF51" s="320">
        <v>7.4</v>
      </c>
      <c r="BG51" s="21" t="s">
        <v>302</v>
      </c>
      <c r="BH51" s="188" t="s">
        <v>142</v>
      </c>
      <c r="BI51" s="388" t="str">
        <f>IF(ISTEXT(AY51),IF('EU1 ExtraEU Trade'!AW50=0,"INTRA-EU","CHECK")," ")</f>
        <v> </v>
      </c>
      <c r="BJ51" s="388" t="str">
        <f>IF(ISTEXT(AZ51),IF('EU1 ExtraEU Trade'!AX50=0,"INTRA-EU","CHECK")," ")</f>
        <v> </v>
      </c>
      <c r="BK51" s="388" t="str">
        <f>IF(ISTEXT(BA51),IF('EU1 ExtraEU Trade'!AY50=0,"INTRA-EU","CHECK")," ")</f>
        <v> </v>
      </c>
      <c r="BL51" s="389" t="str">
        <f>IF(ISTEXT(BB51),IF('EU1 ExtraEU Trade'!AZ50=0,"INTRA-EU","CHECK")," ")</f>
        <v> </v>
      </c>
    </row>
    <row r="52" spans="1:64" s="380" customFormat="1" ht="15" customHeight="1">
      <c r="A52" s="989">
        <v>8</v>
      </c>
      <c r="B52" s="428" t="s">
        <v>313</v>
      </c>
      <c r="C52" s="990" t="s">
        <v>346</v>
      </c>
      <c r="D52" s="309">
        <v>1.201</v>
      </c>
      <c r="E52" s="309">
        <v>12965</v>
      </c>
      <c r="F52" s="309">
        <v>1.543</v>
      </c>
      <c r="G52" s="309">
        <v>10640</v>
      </c>
      <c r="H52" s="309">
        <v>0.0017000000000000001</v>
      </c>
      <c r="I52" s="309">
        <v>45</v>
      </c>
      <c r="J52" s="309">
        <v>0.001</v>
      </c>
      <c r="K52" s="936">
        <v>190</v>
      </c>
      <c r="L52" s="958" t="s">
        <v>436</v>
      </c>
      <c r="M52" s="959" t="s">
        <v>436</v>
      </c>
      <c r="N52" s="960" t="s">
        <v>436</v>
      </c>
      <c r="O52" s="961" t="s">
        <v>436</v>
      </c>
      <c r="P52" s="962" t="s">
        <v>436</v>
      </c>
      <c r="Q52" s="962" t="s">
        <v>436</v>
      </c>
      <c r="R52" s="962" t="s">
        <v>436</v>
      </c>
      <c r="S52" s="963" t="s">
        <v>436</v>
      </c>
      <c r="T52" s="939" t="s">
        <v>436</v>
      </c>
      <c r="U52" s="727" t="s">
        <v>436</v>
      </c>
      <c r="V52" s="727" t="s">
        <v>436</v>
      </c>
      <c r="W52" s="727" t="s">
        <v>436</v>
      </c>
      <c r="X52" s="939" t="s">
        <v>436</v>
      </c>
      <c r="Y52" s="727" t="s">
        <v>436</v>
      </c>
      <c r="Z52" s="727" t="s">
        <v>436</v>
      </c>
      <c r="AA52" s="940" t="s">
        <v>436</v>
      </c>
      <c r="AB52" s="994">
        <v>8</v>
      </c>
      <c r="AC52" s="978" t="s">
        <v>313</v>
      </c>
      <c r="AD52" s="77" t="s">
        <v>346</v>
      </c>
      <c r="AE52" s="964">
        <v>0</v>
      </c>
      <c r="AF52" s="964">
        <v>0</v>
      </c>
      <c r="AG52" s="964">
        <v>0</v>
      </c>
      <c r="AH52" s="964">
        <v>0</v>
      </c>
      <c r="AI52" s="964">
        <v>0</v>
      </c>
      <c r="AJ52" s="964">
        <v>0</v>
      </c>
      <c r="AK52" s="964">
        <v>0</v>
      </c>
      <c r="AL52" s="965">
        <v>0</v>
      </c>
      <c r="AM52" s="943"/>
      <c r="AN52" s="227">
        <f t="shared" si="5"/>
        <v>8</v>
      </c>
      <c r="AO52" s="978" t="str">
        <f t="shared" si="5"/>
        <v>OTHER PULP </v>
      </c>
      <c r="AP52" s="77" t="str">
        <f t="shared" si="5"/>
        <v>1000 mt</v>
      </c>
      <c r="AQ52" s="383" t="str">
        <f>IF(ISNUMBER('JQ1 Production'!D67+D52-H52),'JQ1 Production'!D67+D52-H52,IF(ISNUMBER(H52-D52),"NT "&amp;H52-D52,"…"))</f>
        <v>NT -1.1993</v>
      </c>
      <c r="AR52" s="996">
        <f>IF(ISNUMBER('JQ1 Production'!E67+F52-J52),'JQ1 Production'!E67+F52-J52,IF(ISNUMBER(J52-F52),"NT "&amp;J52-F52,"…"))</f>
        <v>1.542</v>
      </c>
      <c r="AS52" s="1124"/>
      <c r="AT52" s="384"/>
      <c r="AV52" s="319">
        <v>8</v>
      </c>
      <c r="AW52" s="16" t="s">
        <v>313</v>
      </c>
      <c r="AX52" s="188" t="s">
        <v>142</v>
      </c>
      <c r="AY52" s="388">
        <f t="shared" si="1"/>
        <v>10795.170691090758</v>
      </c>
      <c r="AZ52" s="388">
        <f t="shared" si="2"/>
        <v>6895.657809462087</v>
      </c>
      <c r="BA52" s="388">
        <f t="shared" si="3"/>
        <v>26470.588235294115</v>
      </c>
      <c r="BB52" s="389">
        <f t="shared" si="4"/>
        <v>190000</v>
      </c>
      <c r="BC52" s="1170" t="str">
        <f t="shared" si="6"/>
        <v>ACCEPT</v>
      </c>
      <c r="BD52" s="1170" t="str">
        <f t="shared" si="7"/>
        <v>CHECK</v>
      </c>
      <c r="BF52" s="319">
        <v>8</v>
      </c>
      <c r="BG52" s="16" t="s">
        <v>313</v>
      </c>
      <c r="BH52" s="188" t="s">
        <v>142</v>
      </c>
      <c r="BI52" s="388" t="str">
        <f>IF(ISTEXT(AY52),IF('EU1 ExtraEU Trade'!AW51=0,"INTRA-EU","CHECK")," ")</f>
        <v> </v>
      </c>
      <c r="BJ52" s="388" t="str">
        <f>IF(ISTEXT(AZ52),IF('EU1 ExtraEU Trade'!AX51=0,"INTRA-EU","CHECK")," ")</f>
        <v> </v>
      </c>
      <c r="BK52" s="388" t="str">
        <f>IF(ISTEXT(BA52),IF('EU1 ExtraEU Trade'!AY51=0,"INTRA-EU","CHECK")," ")</f>
        <v> </v>
      </c>
      <c r="BL52" s="389" t="str">
        <f>IF(ISTEXT(BB52),IF('EU1 ExtraEU Trade'!AZ51=0,"INTRA-EU","CHECK")," ")</f>
        <v> </v>
      </c>
    </row>
    <row r="53" spans="1:64" s="79" customFormat="1" ht="15" customHeight="1">
      <c r="A53" s="981" t="s">
        <v>169</v>
      </c>
      <c r="B53" s="437" t="s">
        <v>332</v>
      </c>
      <c r="C53" s="945" t="s">
        <v>346</v>
      </c>
      <c r="D53" s="947">
        <v>0.292</v>
      </c>
      <c r="E53" s="947">
        <v>8027</v>
      </c>
      <c r="F53" s="947">
        <v>0.28</v>
      </c>
      <c r="G53" s="947">
        <v>4018</v>
      </c>
      <c r="H53" s="947">
        <v>0.0007</v>
      </c>
      <c r="I53" s="947">
        <v>35</v>
      </c>
      <c r="J53" s="947">
        <v>0.001</v>
      </c>
      <c r="K53" s="948">
        <v>190</v>
      </c>
      <c r="L53" s="949"/>
      <c r="M53" s="950"/>
      <c r="N53" s="826"/>
      <c r="O53" s="827"/>
      <c r="P53" s="951"/>
      <c r="Q53" s="951"/>
      <c r="R53" s="951"/>
      <c r="S53" s="952"/>
      <c r="T53" s="953" t="s">
        <v>436</v>
      </c>
      <c r="U53" s="8" t="s">
        <v>436</v>
      </c>
      <c r="V53" s="8" t="s">
        <v>436</v>
      </c>
      <c r="W53" s="8" t="s">
        <v>436</v>
      </c>
      <c r="X53" s="953" t="s">
        <v>436</v>
      </c>
      <c r="Y53" s="8" t="s">
        <v>436</v>
      </c>
      <c r="Z53" s="8" t="s">
        <v>436</v>
      </c>
      <c r="AA53" s="954" t="s">
        <v>436</v>
      </c>
      <c r="AB53" s="14" t="s">
        <v>169</v>
      </c>
      <c r="AC53" s="19" t="s">
        <v>332</v>
      </c>
      <c r="AD53" s="77" t="s">
        <v>346</v>
      </c>
      <c r="AE53" s="734"/>
      <c r="AF53" s="734"/>
      <c r="AG53" s="734"/>
      <c r="AH53" s="734"/>
      <c r="AI53" s="734"/>
      <c r="AJ53" s="734"/>
      <c r="AK53" s="734"/>
      <c r="AL53" s="847"/>
      <c r="AM53" s="90"/>
      <c r="AN53" s="227" t="str">
        <f t="shared" si="5"/>
        <v>8.1</v>
      </c>
      <c r="AO53" s="19" t="str">
        <f t="shared" si="5"/>
        <v>PULP FROM FIBRES OTHER THAN WOOD</v>
      </c>
      <c r="AP53" s="77" t="str">
        <f t="shared" si="5"/>
        <v>1000 mt</v>
      </c>
      <c r="AQ53" s="401" t="str">
        <f>IF(ISNUMBER('JQ1 Production'!D68+D53-H53),'JQ1 Production'!D68+D53-H53,IF(ISNUMBER(H53-D53),"NT "&amp;H53-D53,"…"))</f>
        <v>NT -0.2913</v>
      </c>
      <c r="AR53" s="996">
        <f>IF(ISNUMBER('JQ1 Production'!E68+F53-J53),'JQ1 Production'!E68+F53-J53,IF(ISNUMBER(J53-F53),"NT "&amp;J53-F53,"…"))</f>
        <v>0.279</v>
      </c>
      <c r="AS53" s="1124"/>
      <c r="AT53" s="384"/>
      <c r="AV53" s="318">
        <v>8.1</v>
      </c>
      <c r="AW53" s="19" t="s">
        <v>332</v>
      </c>
      <c r="AX53" s="196" t="s">
        <v>142</v>
      </c>
      <c r="AY53" s="392">
        <f t="shared" si="1"/>
        <v>27489.72602739726</v>
      </c>
      <c r="AZ53" s="392">
        <f t="shared" si="2"/>
        <v>14349.999999999998</v>
      </c>
      <c r="BA53" s="392">
        <f t="shared" si="3"/>
        <v>50000</v>
      </c>
      <c r="BB53" s="393">
        <f t="shared" si="4"/>
        <v>190000</v>
      </c>
      <c r="BC53" s="1170" t="str">
        <f t="shared" si="6"/>
        <v>ACCEPT</v>
      </c>
      <c r="BD53" s="1170" t="str">
        <f t="shared" si="7"/>
        <v>CHECK</v>
      </c>
      <c r="BF53" s="318">
        <v>8.1</v>
      </c>
      <c r="BG53" s="19" t="s">
        <v>332</v>
      </c>
      <c r="BH53" s="196" t="s">
        <v>142</v>
      </c>
      <c r="BI53" s="392" t="str">
        <f>IF(ISTEXT(AY53),IF('EU1 ExtraEU Trade'!AW52=0,"INTRA-EU","CHECK")," ")</f>
        <v> </v>
      </c>
      <c r="BJ53" s="392" t="str">
        <f>IF(ISTEXT(AZ53),IF('EU1 ExtraEU Trade'!AX52=0,"INTRA-EU","CHECK")," ")</f>
        <v> </v>
      </c>
      <c r="BK53" s="392" t="str">
        <f>IF(ISTEXT(BA53),IF('EU1 ExtraEU Trade'!AY52=0,"INTRA-EU","CHECK")," ")</f>
        <v> </v>
      </c>
      <c r="BL53" s="393" t="str">
        <f>IF(ISTEXT(BB53),IF('EU1 ExtraEU Trade'!AZ52=0,"INTRA-EU","CHECK")," ")</f>
        <v> </v>
      </c>
    </row>
    <row r="54" spans="1:64" s="79" customFormat="1" ht="15" customHeight="1">
      <c r="A54" s="995" t="s">
        <v>170</v>
      </c>
      <c r="B54" s="445" t="s">
        <v>315</v>
      </c>
      <c r="C54" s="945" t="s">
        <v>346</v>
      </c>
      <c r="D54" s="947">
        <v>0.909</v>
      </c>
      <c r="E54" s="947">
        <v>4938</v>
      </c>
      <c r="F54" s="947">
        <v>1.263</v>
      </c>
      <c r="G54" s="947">
        <v>6622</v>
      </c>
      <c r="H54" s="947">
        <v>0.001</v>
      </c>
      <c r="I54" s="947">
        <v>10</v>
      </c>
      <c r="J54" s="947">
        <v>0</v>
      </c>
      <c r="K54" s="948">
        <v>0</v>
      </c>
      <c r="L54" s="949"/>
      <c r="M54" s="950"/>
      <c r="N54" s="826"/>
      <c r="O54" s="827"/>
      <c r="P54" s="951"/>
      <c r="Q54" s="951"/>
      <c r="R54" s="951"/>
      <c r="S54" s="952"/>
      <c r="T54" s="953" t="s">
        <v>436</v>
      </c>
      <c r="U54" s="8" t="s">
        <v>436</v>
      </c>
      <c r="V54" s="8" t="s">
        <v>436</v>
      </c>
      <c r="W54" s="8" t="s">
        <v>436</v>
      </c>
      <c r="X54" s="953" t="s">
        <v>436</v>
      </c>
      <c r="Y54" s="8" t="s">
        <v>436</v>
      </c>
      <c r="Z54" s="8" t="s">
        <v>436</v>
      </c>
      <c r="AA54" s="954" t="s">
        <v>436</v>
      </c>
      <c r="AB54" s="15" t="s">
        <v>170</v>
      </c>
      <c r="AC54" s="21" t="s">
        <v>315</v>
      </c>
      <c r="AD54" s="77" t="s">
        <v>346</v>
      </c>
      <c r="AE54" s="734"/>
      <c r="AF54" s="734"/>
      <c r="AG54" s="734"/>
      <c r="AH54" s="734"/>
      <c r="AI54" s="734"/>
      <c r="AJ54" s="734"/>
      <c r="AK54" s="734"/>
      <c r="AL54" s="847"/>
      <c r="AM54" s="90"/>
      <c r="AN54" s="226" t="str">
        <f t="shared" si="5"/>
        <v>8.2</v>
      </c>
      <c r="AO54" s="21" t="str">
        <f t="shared" si="5"/>
        <v>RECOVERED FIBRE PULP</v>
      </c>
      <c r="AP54" s="77" t="str">
        <f t="shared" si="5"/>
        <v>1000 mt</v>
      </c>
      <c r="AQ54" s="394" t="str">
        <f>IF(ISNUMBER('JQ1 Production'!D69+D54-H54),'JQ1 Production'!D69+D54-H54,IF(ISNUMBER(H54-D54),"NT "&amp;H54-D54,"…"))</f>
        <v>NT -0.908</v>
      </c>
      <c r="AR54" s="996">
        <f>IF(ISNUMBER('JQ1 Production'!E69+F54-J54),'JQ1 Production'!E69+F54-J54,IF(ISNUMBER(J54-F54),"NT "&amp;J54-F54,"…"))</f>
        <v>1.263</v>
      </c>
      <c r="AS54" s="1124"/>
      <c r="AT54" s="384"/>
      <c r="AV54" s="321">
        <v>8.2</v>
      </c>
      <c r="AW54" s="21" t="s">
        <v>315</v>
      </c>
      <c r="AX54" s="196" t="s">
        <v>142</v>
      </c>
      <c r="AY54" s="392">
        <f t="shared" si="1"/>
        <v>5432.343234323432</v>
      </c>
      <c r="AZ54" s="392">
        <f t="shared" si="2"/>
        <v>5243.072050673001</v>
      </c>
      <c r="BA54" s="392">
        <f t="shared" si="3"/>
        <v>10000</v>
      </c>
      <c r="BB54" s="393">
        <f t="shared" si="4"/>
        <v>0</v>
      </c>
      <c r="BC54" s="1170" t="str">
        <f t="shared" si="6"/>
        <v>ACCEPT</v>
      </c>
      <c r="BD54" s="1170" t="str">
        <f t="shared" si="7"/>
        <v>CHECK</v>
      </c>
      <c r="BF54" s="321">
        <v>8.2</v>
      </c>
      <c r="BG54" s="21" t="s">
        <v>315</v>
      </c>
      <c r="BH54" s="196" t="s">
        <v>142</v>
      </c>
      <c r="BI54" s="392" t="str">
        <f>IF(ISTEXT(AY54),IF('EU1 ExtraEU Trade'!AW53=0,"INTRA-EU","CHECK")," ")</f>
        <v> </v>
      </c>
      <c r="BJ54" s="392" t="str">
        <f>IF(ISTEXT(AZ54),IF('EU1 ExtraEU Trade'!AX53=0,"INTRA-EU","CHECK")," ")</f>
        <v> </v>
      </c>
      <c r="BK54" s="392" t="str">
        <f>IF(ISTEXT(BA54),IF('EU1 ExtraEU Trade'!AY53=0,"INTRA-EU","CHECK")," ")</f>
        <v> </v>
      </c>
      <c r="BL54" s="393" t="str">
        <f>IF(ISTEXT(BB54),IF('EU1 ExtraEU Trade'!AZ53=0,"INTRA-EU","CHECK")," ")</f>
        <v> </v>
      </c>
    </row>
    <row r="55" spans="1:64" s="79" customFormat="1" ht="15" customHeight="1">
      <c r="A55" s="968">
        <v>9</v>
      </c>
      <c r="B55" s="969" t="s">
        <v>303</v>
      </c>
      <c r="C55" s="945" t="s">
        <v>346</v>
      </c>
      <c r="D55" s="947">
        <v>68.905</v>
      </c>
      <c r="E55" s="947">
        <v>82442</v>
      </c>
      <c r="F55" s="947">
        <v>20.866</v>
      </c>
      <c r="G55" s="947">
        <v>27530</v>
      </c>
      <c r="H55" s="947">
        <v>380.376</v>
      </c>
      <c r="I55" s="947">
        <v>389040</v>
      </c>
      <c r="J55" s="947">
        <v>453.299</v>
      </c>
      <c r="K55" s="948"/>
      <c r="L55" s="949"/>
      <c r="M55" s="950"/>
      <c r="N55" s="826"/>
      <c r="O55" s="827"/>
      <c r="P55" s="951"/>
      <c r="Q55" s="951"/>
      <c r="R55" s="951"/>
      <c r="S55" s="952"/>
      <c r="T55" s="953" t="s">
        <v>436</v>
      </c>
      <c r="U55" s="8" t="s">
        <v>436</v>
      </c>
      <c r="V55" s="8" t="s">
        <v>436</v>
      </c>
      <c r="W55" s="8" t="s">
        <v>436</v>
      </c>
      <c r="X55" s="953" t="s">
        <v>436</v>
      </c>
      <c r="Y55" s="8" t="s">
        <v>436</v>
      </c>
      <c r="Z55" s="8" t="s">
        <v>436</v>
      </c>
      <c r="AA55" s="954" t="s">
        <v>436</v>
      </c>
      <c r="AB55" s="975">
        <v>9</v>
      </c>
      <c r="AC55" s="22" t="s">
        <v>303</v>
      </c>
      <c r="AD55" s="77" t="s">
        <v>346</v>
      </c>
      <c r="AE55" s="737"/>
      <c r="AF55" s="737"/>
      <c r="AG55" s="737"/>
      <c r="AH55" s="737"/>
      <c r="AI55" s="737"/>
      <c r="AJ55" s="737"/>
      <c r="AK55" s="737"/>
      <c r="AL55" s="848"/>
      <c r="AM55" s="90"/>
      <c r="AN55" s="226">
        <f t="shared" si="5"/>
        <v>9</v>
      </c>
      <c r="AO55" s="22" t="str">
        <f t="shared" si="5"/>
        <v>RECOVERED PAPER</v>
      </c>
      <c r="AP55" s="77" t="str">
        <f t="shared" si="5"/>
        <v>1000 mt</v>
      </c>
      <c r="AQ55" s="996">
        <f>IF(ISNUMBER('JQ1 Production'!D70+D55-H55),'JQ1 Production'!D70+D55-H55,IF(ISNUMBER(H55-D55),"NT "&amp;H55-D55,"…"))</f>
        <v>-3.4710000000000036</v>
      </c>
      <c r="AR55" s="996">
        <f>IF(ISNUMBER('JQ1 Production'!E70+F55-J55),'JQ1 Production'!E70+F55-J55,IF(ISNUMBER(J55-F55),"NT "&amp;J55-F55,"…"))</f>
        <v>-143.433</v>
      </c>
      <c r="AS55" s="1124"/>
      <c r="AT55" s="384"/>
      <c r="AV55" s="973">
        <v>9</v>
      </c>
      <c r="AW55" s="971" t="s">
        <v>303</v>
      </c>
      <c r="AX55" s="196" t="s">
        <v>142</v>
      </c>
      <c r="AY55" s="392">
        <f t="shared" si="1"/>
        <v>1196.4588926783251</v>
      </c>
      <c r="AZ55" s="392">
        <f t="shared" si="2"/>
        <v>1319.371225917761</v>
      </c>
      <c r="BA55" s="392">
        <f t="shared" si="3"/>
        <v>1022.7774623004607</v>
      </c>
      <c r="BB55" s="393" t="str">
        <f t="shared" si="4"/>
        <v>VALUE</v>
      </c>
      <c r="BC55" s="1170" t="str">
        <f t="shared" si="6"/>
        <v>ACCEPT</v>
      </c>
      <c r="BD55" s="1170" t="str">
        <f t="shared" si="7"/>
        <v>CHECK</v>
      </c>
      <c r="BF55" s="973">
        <v>9</v>
      </c>
      <c r="BG55" s="971" t="s">
        <v>303</v>
      </c>
      <c r="BH55" s="196" t="s">
        <v>142</v>
      </c>
      <c r="BI55" s="392" t="str">
        <f>IF(ISTEXT(AY55),IF('EU1 ExtraEU Trade'!AW54=0,"INTRA-EU","CHECK")," ")</f>
        <v> </v>
      </c>
      <c r="BJ55" s="392" t="str">
        <f>IF(ISTEXT(AZ55),IF('EU1 ExtraEU Trade'!AX54=0,"INTRA-EU","CHECK")," ")</f>
        <v> </v>
      </c>
      <c r="BK55" s="392" t="str">
        <f>IF(ISTEXT(BA55),IF('EU1 ExtraEU Trade'!AY54=0,"INTRA-EU","CHECK")," ")</f>
        <v> </v>
      </c>
      <c r="BL55" s="393" t="str">
        <f>IF(ISTEXT(BB55),IF('EU1 ExtraEU Trade'!AZ54=0,"INTRA-EU","CHECK")," ")</f>
        <v>INTRA-EU</v>
      </c>
    </row>
    <row r="56" spans="1:64" s="380" customFormat="1" ht="15" customHeight="1" thickBot="1">
      <c r="A56" s="989">
        <v>10</v>
      </c>
      <c r="B56" s="434" t="s">
        <v>304</v>
      </c>
      <c r="C56" s="997" t="s">
        <v>346</v>
      </c>
      <c r="D56" s="309">
        <v>439.84999999999997</v>
      </c>
      <c r="E56" s="309">
        <v>2618751</v>
      </c>
      <c r="F56" s="309">
        <v>443.72700000000003</v>
      </c>
      <c r="G56" s="309">
        <v>2561323</v>
      </c>
      <c r="H56" s="309">
        <v>984.056</v>
      </c>
      <c r="I56" s="309">
        <v>4030448</v>
      </c>
      <c r="J56" s="309">
        <v>403264</v>
      </c>
      <c r="K56" s="936">
        <v>4101555</v>
      </c>
      <c r="L56" s="958" t="s">
        <v>436</v>
      </c>
      <c r="M56" s="959" t="s">
        <v>436</v>
      </c>
      <c r="N56" s="960" t="s">
        <v>436</v>
      </c>
      <c r="O56" s="961" t="s">
        <v>436</v>
      </c>
      <c r="P56" s="962" t="s">
        <v>436</v>
      </c>
      <c r="Q56" s="962" t="s">
        <v>436</v>
      </c>
      <c r="R56" s="962">
        <v>4</v>
      </c>
      <c r="S56" s="963" t="s">
        <v>436</v>
      </c>
      <c r="T56" s="939" t="s">
        <v>436</v>
      </c>
      <c r="U56" s="727" t="s">
        <v>436</v>
      </c>
      <c r="V56" s="727" t="s">
        <v>436</v>
      </c>
      <c r="W56" s="727" t="s">
        <v>436</v>
      </c>
      <c r="X56" s="939" t="s">
        <v>436</v>
      </c>
      <c r="Y56" s="727" t="s">
        <v>436</v>
      </c>
      <c r="Z56" s="727" t="s">
        <v>437</v>
      </c>
      <c r="AA56" s="940" t="s">
        <v>436</v>
      </c>
      <c r="AB56" s="4">
        <v>10</v>
      </c>
      <c r="AC56" s="16" t="s">
        <v>304</v>
      </c>
      <c r="AD56" s="77" t="s">
        <v>346</v>
      </c>
      <c r="AE56" s="964">
        <v>-5.595524044110789E-14</v>
      </c>
      <c r="AF56" s="964">
        <v>0</v>
      </c>
      <c r="AG56" s="964">
        <v>2.220446049250313E-14</v>
      </c>
      <c r="AH56" s="964">
        <v>0</v>
      </c>
      <c r="AI56" s="964">
        <v>5.934142066621462E-14</v>
      </c>
      <c r="AJ56" s="964">
        <v>0</v>
      </c>
      <c r="AK56" s="964">
        <v>402334.994</v>
      </c>
      <c r="AL56" s="965">
        <v>0</v>
      </c>
      <c r="AM56" s="943"/>
      <c r="AN56" s="227">
        <f t="shared" si="5"/>
        <v>10</v>
      </c>
      <c r="AO56" s="16" t="str">
        <f t="shared" si="5"/>
        <v>PAPER AND PAPERBOARD</v>
      </c>
      <c r="AP56" s="77" t="str">
        <f t="shared" si="5"/>
        <v>1000 mt</v>
      </c>
      <c r="AQ56" s="996">
        <f>IF(ISNUMBER('JQ1 Production'!D71+D56-H56),'JQ1 Production'!D71+D56-H56,IF(ISNUMBER(H56-D56),"NT "&amp;H56-D56,"…"))</f>
        <v>534.7939999999999</v>
      </c>
      <c r="AR56" s="996">
        <f>IF(ISNUMBER('JQ1 Production'!E71+F56-J56),'JQ1 Production'!E71+F56-J56,IF(ISNUMBER(J56-F56),"NT "&amp;J56-F56,"…"))</f>
        <v>-401797.273</v>
      </c>
      <c r="AS56" s="1124"/>
      <c r="AT56" s="384"/>
      <c r="AV56" s="319">
        <v>10</v>
      </c>
      <c r="AW56" s="998" t="s">
        <v>304</v>
      </c>
      <c r="AX56" s="190" t="s">
        <v>142</v>
      </c>
      <c r="AY56" s="397">
        <f t="shared" si="1"/>
        <v>5953.736501079914</v>
      </c>
      <c r="AZ56" s="397">
        <f t="shared" si="2"/>
        <v>5772.294676681833</v>
      </c>
      <c r="BA56" s="397">
        <f t="shared" si="3"/>
        <v>4095.750648337086</v>
      </c>
      <c r="BB56" s="398">
        <f t="shared" si="4"/>
        <v>10.170893013013808</v>
      </c>
      <c r="BC56" s="1170" t="str">
        <f t="shared" si="6"/>
        <v>ACCEPT</v>
      </c>
      <c r="BD56" s="1170" t="str">
        <f t="shared" si="7"/>
        <v>CHECK</v>
      </c>
      <c r="BF56" s="319">
        <v>10</v>
      </c>
      <c r="BG56" s="998" t="s">
        <v>304</v>
      </c>
      <c r="BH56" s="190" t="s">
        <v>142</v>
      </c>
      <c r="BI56" s="397" t="str">
        <f>IF(ISTEXT(AY56),IF('EU1 ExtraEU Trade'!AW55=0,"INTRA-EU","CHECK")," ")</f>
        <v> </v>
      </c>
      <c r="BJ56" s="397" t="str">
        <f>IF(ISTEXT(AZ56),IF('EU1 ExtraEU Trade'!AX55=0,"INTRA-EU","CHECK")," ")</f>
        <v> </v>
      </c>
      <c r="BK56" s="397" t="str">
        <f>IF(ISTEXT(BA56),IF('EU1 ExtraEU Trade'!AY55=0,"INTRA-EU","CHECK")," ")</f>
        <v> </v>
      </c>
      <c r="BL56" s="398" t="str">
        <f>IF(ISTEXT(BB56),IF('EU1 ExtraEU Trade'!AZ55=0,"INTRA-EU","CHECK")," ")</f>
        <v> </v>
      </c>
    </row>
    <row r="57" spans="1:64" s="380" customFormat="1" ht="15" customHeight="1">
      <c r="A57" s="989" t="s">
        <v>171</v>
      </c>
      <c r="B57" s="955" t="s">
        <v>318</v>
      </c>
      <c r="C57" s="993" t="s">
        <v>346</v>
      </c>
      <c r="D57" s="309">
        <v>291.978</v>
      </c>
      <c r="E57" s="309">
        <v>1508949</v>
      </c>
      <c r="F57" s="309">
        <v>289.794</v>
      </c>
      <c r="G57" s="309">
        <v>1357765</v>
      </c>
      <c r="H57" s="309">
        <v>885.063</v>
      </c>
      <c r="I57" s="309">
        <v>3348512</v>
      </c>
      <c r="J57" s="309">
        <v>826.471</v>
      </c>
      <c r="K57" s="936">
        <v>3362693</v>
      </c>
      <c r="L57" s="958" t="s">
        <v>436</v>
      </c>
      <c r="M57" s="959" t="s">
        <v>436</v>
      </c>
      <c r="N57" s="960" t="s">
        <v>436</v>
      </c>
      <c r="O57" s="961" t="s">
        <v>436</v>
      </c>
      <c r="P57" s="962" t="s">
        <v>436</v>
      </c>
      <c r="Q57" s="962" t="s">
        <v>436</v>
      </c>
      <c r="R57" s="962" t="s">
        <v>436</v>
      </c>
      <c r="S57" s="963" t="s">
        <v>436</v>
      </c>
      <c r="T57" s="939" t="s">
        <v>436</v>
      </c>
      <c r="U57" s="727" t="s">
        <v>436</v>
      </c>
      <c r="V57" s="727" t="s">
        <v>436</v>
      </c>
      <c r="W57" s="727" t="s">
        <v>436</v>
      </c>
      <c r="X57" s="939" t="s">
        <v>436</v>
      </c>
      <c r="Y57" s="727" t="s">
        <v>436</v>
      </c>
      <c r="Z57" s="727" t="s">
        <v>436</v>
      </c>
      <c r="AA57" s="940" t="s">
        <v>436</v>
      </c>
      <c r="AB57" s="4" t="s">
        <v>171</v>
      </c>
      <c r="AC57" s="19" t="s">
        <v>318</v>
      </c>
      <c r="AD57" s="77" t="s">
        <v>346</v>
      </c>
      <c r="AE57" s="941">
        <v>0</v>
      </c>
      <c r="AF57" s="941">
        <v>0</v>
      </c>
      <c r="AG57" s="941">
        <v>0</v>
      </c>
      <c r="AH57" s="941">
        <v>0</v>
      </c>
      <c r="AI57" s="941">
        <v>8.548717289613705E-15</v>
      </c>
      <c r="AJ57" s="941">
        <v>0</v>
      </c>
      <c r="AK57" s="941">
        <v>2.0872192862952943E-14</v>
      </c>
      <c r="AL57" s="942">
        <v>0</v>
      </c>
      <c r="AM57" s="943"/>
      <c r="AN57" s="227" t="str">
        <f t="shared" si="5"/>
        <v>10.1</v>
      </c>
      <c r="AO57" s="19" t="str">
        <f t="shared" si="5"/>
        <v>GRAPHIC PAPERS</v>
      </c>
      <c r="AP57" s="77" t="str">
        <f t="shared" si="5"/>
        <v>1000 mt</v>
      </c>
      <c r="AQ57" s="383">
        <f>IF(ISNUMBER('JQ1 Production'!D72+D57-H57),'JQ1 Production'!D72+D57-H57,IF(ISNUMBER(H57-D57),"NT "&amp;H57-D57,"…"))</f>
        <v>377.9150000000001</v>
      </c>
      <c r="AR57" s="996">
        <f>IF(ISNUMBER('JQ1 Production'!E72+F57-J57),'JQ1 Production'!E72+F57-J57,IF(ISNUMBER(J57-F57),"NT "&amp;J57-F57,"…"))</f>
        <v>377.32299999999987</v>
      </c>
      <c r="AS57" s="1124"/>
      <c r="AT57" s="384"/>
      <c r="AV57" s="319">
        <v>10.1</v>
      </c>
      <c r="AW57" s="19" t="s">
        <v>318</v>
      </c>
      <c r="AX57" s="204" t="s">
        <v>142</v>
      </c>
      <c r="AY57" s="388">
        <f t="shared" si="1"/>
        <v>5168.022933234695</v>
      </c>
      <c r="AZ57" s="388">
        <f t="shared" si="2"/>
        <v>4685.276437745433</v>
      </c>
      <c r="BA57" s="388">
        <f t="shared" si="3"/>
        <v>3783.3600545949835</v>
      </c>
      <c r="BB57" s="389">
        <f t="shared" si="4"/>
        <v>4068.7368340812927</v>
      </c>
      <c r="BC57" s="1170" t="str">
        <f t="shared" si="6"/>
        <v>ACCEPT</v>
      </c>
      <c r="BD57" s="1170" t="str">
        <f t="shared" si="7"/>
        <v>ACCEPT</v>
      </c>
      <c r="BF57" s="319">
        <v>10.1</v>
      </c>
      <c r="BG57" s="19" t="s">
        <v>318</v>
      </c>
      <c r="BH57" s="204" t="s">
        <v>142</v>
      </c>
      <c r="BI57" s="388" t="str">
        <f>IF(ISTEXT(AY57),IF('EU1 ExtraEU Trade'!AW56=0,"INTRA-EU","CHECK")," ")</f>
        <v> </v>
      </c>
      <c r="BJ57" s="388" t="str">
        <f>IF(ISTEXT(AZ57),IF('EU1 ExtraEU Trade'!AX56=0,"INTRA-EU","CHECK")," ")</f>
        <v> </v>
      </c>
      <c r="BK57" s="388" t="str">
        <f>IF(ISTEXT(BA57),IF('EU1 ExtraEU Trade'!AY56=0,"INTRA-EU","CHECK")," ")</f>
        <v> </v>
      </c>
      <c r="BL57" s="389" t="str">
        <f>IF(ISTEXT(BB57),IF('EU1 ExtraEU Trade'!AZ56=0,"INTRA-EU","CHECK")," ")</f>
        <v> </v>
      </c>
    </row>
    <row r="58" spans="1:64" s="79" customFormat="1" ht="15" customHeight="1">
      <c r="A58" s="991" t="s">
        <v>319</v>
      </c>
      <c r="B58" s="431" t="s">
        <v>305</v>
      </c>
      <c r="C58" s="945" t="s">
        <v>346</v>
      </c>
      <c r="D58" s="947">
        <v>110.64</v>
      </c>
      <c r="E58" s="947">
        <v>427962</v>
      </c>
      <c r="F58" s="947">
        <v>80.8</v>
      </c>
      <c r="G58" s="947">
        <v>320067</v>
      </c>
      <c r="H58" s="947">
        <v>423.68</v>
      </c>
      <c r="I58" s="947">
        <v>1377056</v>
      </c>
      <c r="J58" s="947">
        <v>371.668</v>
      </c>
      <c r="K58" s="948">
        <v>1350956</v>
      </c>
      <c r="L58" s="949"/>
      <c r="M58" s="950"/>
      <c r="N58" s="826"/>
      <c r="O58" s="827"/>
      <c r="P58" s="951"/>
      <c r="Q58" s="951"/>
      <c r="R58" s="951"/>
      <c r="S58" s="952"/>
      <c r="T58" s="953" t="s">
        <v>436</v>
      </c>
      <c r="U58" s="8" t="s">
        <v>436</v>
      </c>
      <c r="V58" s="8" t="s">
        <v>436</v>
      </c>
      <c r="W58" s="8" t="s">
        <v>436</v>
      </c>
      <c r="X58" s="953" t="s">
        <v>436</v>
      </c>
      <c r="Y58" s="8" t="s">
        <v>436</v>
      </c>
      <c r="Z58" s="8" t="s">
        <v>436</v>
      </c>
      <c r="AA58" s="954" t="s">
        <v>436</v>
      </c>
      <c r="AB58" s="4" t="s">
        <v>319</v>
      </c>
      <c r="AC58" s="17" t="s">
        <v>305</v>
      </c>
      <c r="AD58" s="77" t="s">
        <v>346</v>
      </c>
      <c r="AE58" s="734"/>
      <c r="AF58" s="734"/>
      <c r="AG58" s="734"/>
      <c r="AH58" s="734"/>
      <c r="AI58" s="734"/>
      <c r="AJ58" s="734"/>
      <c r="AK58" s="734"/>
      <c r="AL58" s="847"/>
      <c r="AM58" s="90"/>
      <c r="AN58" s="227" t="str">
        <f t="shared" si="5"/>
        <v>10.1.1</v>
      </c>
      <c r="AO58" s="17" t="str">
        <f t="shared" si="5"/>
        <v>NEWSPRINT</v>
      </c>
      <c r="AP58" s="77" t="str">
        <f t="shared" si="5"/>
        <v>1000 mt</v>
      </c>
      <c r="AQ58" s="383">
        <f>IF(ISNUMBER('JQ1 Production'!D73+D58-H58),'JQ1 Production'!D73+D58-H58,IF(ISNUMBER(H58-D58),"NT "&amp;H58-D58,"…"))</f>
        <v>165.95999999999998</v>
      </c>
      <c r="AR58" s="996">
        <f>IF(ISNUMBER('JQ1 Production'!E73+F58-J58),'JQ1 Production'!E73+F58-J58,IF(ISNUMBER(J58-F58),"NT "&amp;J58-F58,"…"))</f>
        <v>159.13199999999995</v>
      </c>
      <c r="AS58" s="1124"/>
      <c r="AT58" s="384"/>
      <c r="AV58" s="319" t="s">
        <v>319</v>
      </c>
      <c r="AW58" s="17" t="s">
        <v>305</v>
      </c>
      <c r="AX58" s="196" t="s">
        <v>142</v>
      </c>
      <c r="AY58" s="392">
        <f t="shared" si="1"/>
        <v>3868.058568329718</v>
      </c>
      <c r="AZ58" s="392">
        <f t="shared" si="2"/>
        <v>3961.225247524753</v>
      </c>
      <c r="BA58" s="392">
        <f t="shared" si="3"/>
        <v>3250.226586102719</v>
      </c>
      <c r="BB58" s="393">
        <f t="shared" si="4"/>
        <v>3634.846153018285</v>
      </c>
      <c r="BC58" s="1170" t="str">
        <f t="shared" si="6"/>
        <v>ACCEPT</v>
      </c>
      <c r="BD58" s="1170" t="str">
        <f t="shared" si="7"/>
        <v>ACCEPT</v>
      </c>
      <c r="BF58" s="319" t="s">
        <v>319</v>
      </c>
      <c r="BG58" s="17" t="s">
        <v>305</v>
      </c>
      <c r="BH58" s="196" t="s">
        <v>142</v>
      </c>
      <c r="BI58" s="392" t="str">
        <f>IF(ISTEXT(AY58),IF('EU1 ExtraEU Trade'!AW57=0,"INTRA-EU","CHECK")," ")</f>
        <v> </v>
      </c>
      <c r="BJ58" s="392" t="str">
        <f>IF(ISTEXT(AZ58),IF('EU1 ExtraEU Trade'!AX57=0,"INTRA-EU","CHECK")," ")</f>
        <v> </v>
      </c>
      <c r="BK58" s="392" t="str">
        <f>IF(ISTEXT(BA58),IF('EU1 ExtraEU Trade'!AY57=0,"INTRA-EU","CHECK")," ")</f>
        <v> </v>
      </c>
      <c r="BL58" s="393" t="str">
        <f>IF(ISTEXT(BB58),IF('EU1 ExtraEU Trade'!AZ57=0,"INTRA-EU","CHECK")," ")</f>
        <v> </v>
      </c>
    </row>
    <row r="59" spans="1:64" s="79" customFormat="1" ht="15" customHeight="1">
      <c r="A59" s="991" t="s">
        <v>320</v>
      </c>
      <c r="B59" s="447" t="s">
        <v>321</v>
      </c>
      <c r="C59" s="945" t="s">
        <v>346</v>
      </c>
      <c r="D59" s="947">
        <v>15.492</v>
      </c>
      <c r="E59" s="947">
        <v>98144</v>
      </c>
      <c r="F59" s="947">
        <v>10.92</v>
      </c>
      <c r="G59" s="947">
        <v>62510</v>
      </c>
      <c r="H59" s="947">
        <v>460.155</v>
      </c>
      <c r="I59" s="947">
        <v>1962720</v>
      </c>
      <c r="J59" s="947">
        <v>453.126</v>
      </c>
      <c r="K59" s="948">
        <v>2000202</v>
      </c>
      <c r="L59" s="949"/>
      <c r="M59" s="950"/>
      <c r="N59" s="826"/>
      <c r="O59" s="827"/>
      <c r="P59" s="951"/>
      <c r="Q59" s="951"/>
      <c r="R59" s="951"/>
      <c r="S59" s="952"/>
      <c r="T59" s="953" t="s">
        <v>436</v>
      </c>
      <c r="U59" s="8" t="s">
        <v>436</v>
      </c>
      <c r="V59" s="8" t="s">
        <v>436</v>
      </c>
      <c r="W59" s="8" t="s">
        <v>436</v>
      </c>
      <c r="X59" s="953" t="s">
        <v>436</v>
      </c>
      <c r="Y59" s="8" t="s">
        <v>436</v>
      </c>
      <c r="Z59" s="8" t="s">
        <v>436</v>
      </c>
      <c r="AA59" s="954" t="s">
        <v>436</v>
      </c>
      <c r="AB59" s="4" t="s">
        <v>320</v>
      </c>
      <c r="AC59" s="17" t="s">
        <v>321</v>
      </c>
      <c r="AD59" s="77" t="s">
        <v>346</v>
      </c>
      <c r="AE59" s="734"/>
      <c r="AF59" s="734"/>
      <c r="AG59" s="734"/>
      <c r="AH59" s="734"/>
      <c r="AI59" s="734"/>
      <c r="AJ59" s="734"/>
      <c r="AK59" s="734"/>
      <c r="AL59" s="847"/>
      <c r="AM59" s="90"/>
      <c r="AN59" s="227" t="str">
        <f t="shared" si="5"/>
        <v>10.1.2</v>
      </c>
      <c r="AO59" s="17" t="str">
        <f t="shared" si="5"/>
        <v>UNCOATED MECHANICAL</v>
      </c>
      <c r="AP59" s="77" t="str">
        <f t="shared" si="5"/>
        <v>1000 mt</v>
      </c>
      <c r="AQ59" s="383">
        <f>IF(ISNUMBER('JQ1 Production'!D74+D59-H59),'JQ1 Production'!D74+D59-H59,IF(ISNUMBER(H59-D59),"NT "&amp;H59-D59,"…"))</f>
        <v>47.337000000000046</v>
      </c>
      <c r="AR59" s="996">
        <f>IF(ISNUMBER('JQ1 Production'!E74+F59-J59),'JQ1 Production'!E74+F59-J59,IF(ISNUMBER(J59-F59),"NT "&amp;J59-F59,"…"))</f>
        <v>21.79400000000004</v>
      </c>
      <c r="AS59" s="1124"/>
      <c r="AT59" s="384"/>
      <c r="AV59" s="319" t="s">
        <v>320</v>
      </c>
      <c r="AW59" s="32" t="s">
        <v>321</v>
      </c>
      <c r="AX59" s="196" t="s">
        <v>142</v>
      </c>
      <c r="AY59" s="392">
        <f t="shared" si="1"/>
        <v>6335.140717789826</v>
      </c>
      <c r="AZ59" s="392">
        <f t="shared" si="2"/>
        <v>5724.358974358975</v>
      </c>
      <c r="BA59" s="392">
        <f t="shared" si="3"/>
        <v>4265.345372754833</v>
      </c>
      <c r="BB59" s="393">
        <f t="shared" si="4"/>
        <v>4414.229154804624</v>
      </c>
      <c r="BC59" s="1170" t="str">
        <f t="shared" si="6"/>
        <v>ACCEPT</v>
      </c>
      <c r="BD59" s="1170" t="str">
        <f t="shared" si="7"/>
        <v>ACCEPT</v>
      </c>
      <c r="BF59" s="319" t="s">
        <v>320</v>
      </c>
      <c r="BG59" s="32" t="s">
        <v>321</v>
      </c>
      <c r="BH59" s="196" t="s">
        <v>142</v>
      </c>
      <c r="BI59" s="392" t="str">
        <f>IF(ISTEXT(AY59),IF('EU1 ExtraEU Trade'!AW58=0,"INTRA-EU","CHECK")," ")</f>
        <v> </v>
      </c>
      <c r="BJ59" s="392" t="str">
        <f>IF(ISTEXT(AZ59),IF('EU1 ExtraEU Trade'!AX58=0,"INTRA-EU","CHECK")," ")</f>
        <v> </v>
      </c>
      <c r="BK59" s="392" t="str">
        <f>IF(ISTEXT(BA59),IF('EU1 ExtraEU Trade'!AY58=0,"INTRA-EU","CHECK")," ")</f>
        <v> </v>
      </c>
      <c r="BL59" s="393" t="str">
        <f>IF(ISTEXT(BB59),IF('EU1 ExtraEU Trade'!AZ58=0,"INTRA-EU","CHECK")," ")</f>
        <v> </v>
      </c>
    </row>
    <row r="60" spans="1:64" s="79" customFormat="1" ht="15" customHeight="1">
      <c r="A60" s="991" t="s">
        <v>322</v>
      </c>
      <c r="B60" s="431" t="s">
        <v>323</v>
      </c>
      <c r="C60" s="945" t="s">
        <v>346</v>
      </c>
      <c r="D60" s="947">
        <v>83.387</v>
      </c>
      <c r="E60" s="947">
        <v>438639</v>
      </c>
      <c r="F60" s="947">
        <v>127.075</v>
      </c>
      <c r="G60" s="947">
        <v>485182</v>
      </c>
      <c r="H60" s="947">
        <v>0.419</v>
      </c>
      <c r="I60" s="947">
        <v>3861</v>
      </c>
      <c r="J60" s="947">
        <v>0.45</v>
      </c>
      <c r="K60" s="948">
        <v>4565</v>
      </c>
      <c r="L60" s="949"/>
      <c r="M60" s="950"/>
      <c r="N60" s="826"/>
      <c r="O60" s="827"/>
      <c r="P60" s="951"/>
      <c r="Q60" s="951"/>
      <c r="R60" s="951"/>
      <c r="S60" s="952"/>
      <c r="T60" s="953" t="s">
        <v>436</v>
      </c>
      <c r="U60" s="8" t="s">
        <v>436</v>
      </c>
      <c r="V60" s="8" t="s">
        <v>436</v>
      </c>
      <c r="W60" s="8" t="s">
        <v>436</v>
      </c>
      <c r="X60" s="953" t="s">
        <v>436</v>
      </c>
      <c r="Y60" s="8" t="s">
        <v>436</v>
      </c>
      <c r="Z60" s="8" t="s">
        <v>436</v>
      </c>
      <c r="AA60" s="954" t="s">
        <v>436</v>
      </c>
      <c r="AB60" s="4" t="s">
        <v>322</v>
      </c>
      <c r="AC60" s="17" t="s">
        <v>323</v>
      </c>
      <c r="AD60" s="77" t="s">
        <v>346</v>
      </c>
      <c r="AE60" s="734"/>
      <c r="AF60" s="734"/>
      <c r="AG60" s="734"/>
      <c r="AH60" s="734"/>
      <c r="AI60" s="734"/>
      <c r="AJ60" s="734"/>
      <c r="AK60" s="734"/>
      <c r="AL60" s="847"/>
      <c r="AM60" s="90"/>
      <c r="AN60" s="227" t="str">
        <f t="shared" si="5"/>
        <v>10.1.3</v>
      </c>
      <c r="AO60" s="17" t="str">
        <f t="shared" si="5"/>
        <v>UNCOATED WOODFREE</v>
      </c>
      <c r="AP60" s="77" t="str">
        <f t="shared" si="5"/>
        <v>1000 mt</v>
      </c>
      <c r="AQ60" s="383" t="str">
        <f>IF(ISNUMBER('JQ1 Production'!D75+D60-H60),'JQ1 Production'!D75+D60-H60,IF(ISNUMBER(H60-D60),"NT "&amp;H60-D60,"…"))</f>
        <v>NT -82.968</v>
      </c>
      <c r="AR60" s="996">
        <f>IF(ISNUMBER('JQ1 Production'!E75+F60-J60),'JQ1 Production'!E75+F60-J60,IF(ISNUMBER(J60-F60),"NT "&amp;J60-F60,"…"))</f>
        <v>126.625</v>
      </c>
      <c r="AS60" s="1124"/>
      <c r="AT60" s="384"/>
      <c r="AV60" s="319" t="s">
        <v>322</v>
      </c>
      <c r="AW60" s="17" t="s">
        <v>323</v>
      </c>
      <c r="AX60" s="196" t="s">
        <v>142</v>
      </c>
      <c r="AY60" s="392">
        <f t="shared" si="1"/>
        <v>5260.280379435643</v>
      </c>
      <c r="AZ60" s="392">
        <f t="shared" si="2"/>
        <v>3818.0759394058628</v>
      </c>
      <c r="BA60" s="392">
        <f t="shared" si="3"/>
        <v>9214.797136038187</v>
      </c>
      <c r="BB60" s="393">
        <f t="shared" si="4"/>
        <v>10144.444444444443</v>
      </c>
      <c r="BC60" s="1170" t="str">
        <f t="shared" si="6"/>
        <v>ACCEPT</v>
      </c>
      <c r="BD60" s="1170" t="str">
        <f t="shared" si="7"/>
        <v>ACCEPT</v>
      </c>
      <c r="BF60" s="319" t="s">
        <v>322</v>
      </c>
      <c r="BG60" s="17" t="s">
        <v>323</v>
      </c>
      <c r="BH60" s="196" t="s">
        <v>142</v>
      </c>
      <c r="BI60" s="392" t="str">
        <f>IF(ISTEXT(AY60),IF('EU1 ExtraEU Trade'!AW59=0,"INTRA-EU","CHECK")," ")</f>
        <v> </v>
      </c>
      <c r="BJ60" s="392" t="str">
        <f>IF(ISTEXT(AZ60),IF('EU1 ExtraEU Trade'!AX59=0,"INTRA-EU","CHECK")," ")</f>
        <v> </v>
      </c>
      <c r="BK60" s="392" t="str">
        <f>IF(ISTEXT(BA60),IF('EU1 ExtraEU Trade'!AY59=0,"INTRA-EU","CHECK")," ")</f>
        <v> </v>
      </c>
      <c r="BL60" s="393" t="str">
        <f>IF(ISTEXT(BB60),IF('EU1 ExtraEU Trade'!AZ59=0,"INTRA-EU","CHECK")," ")</f>
        <v> </v>
      </c>
    </row>
    <row r="61" spans="1:64" s="79" customFormat="1" ht="15" customHeight="1" thickBot="1">
      <c r="A61" s="991" t="s">
        <v>324</v>
      </c>
      <c r="B61" s="438" t="s">
        <v>325</v>
      </c>
      <c r="C61" s="945" t="s">
        <v>346</v>
      </c>
      <c r="D61" s="947">
        <v>82.459</v>
      </c>
      <c r="E61" s="947">
        <v>544204</v>
      </c>
      <c r="F61" s="947">
        <v>70.999</v>
      </c>
      <c r="G61" s="947">
        <v>490006</v>
      </c>
      <c r="H61" s="947">
        <v>0.809</v>
      </c>
      <c r="I61" s="947">
        <v>4875</v>
      </c>
      <c r="J61" s="947">
        <v>1.227</v>
      </c>
      <c r="K61" s="948">
        <v>6970</v>
      </c>
      <c r="L61" s="949"/>
      <c r="M61" s="950"/>
      <c r="N61" s="826"/>
      <c r="O61" s="827"/>
      <c r="P61" s="951"/>
      <c r="Q61" s="951"/>
      <c r="R61" s="951"/>
      <c r="S61" s="952"/>
      <c r="T61" s="953" t="s">
        <v>436</v>
      </c>
      <c r="U61" s="8" t="s">
        <v>436</v>
      </c>
      <c r="V61" s="8" t="s">
        <v>436</v>
      </c>
      <c r="W61" s="8" t="s">
        <v>436</v>
      </c>
      <c r="X61" s="953" t="s">
        <v>436</v>
      </c>
      <c r="Y61" s="8" t="s">
        <v>436</v>
      </c>
      <c r="Z61" s="8" t="s">
        <v>436</v>
      </c>
      <c r="AA61" s="954" t="s">
        <v>436</v>
      </c>
      <c r="AB61" s="4" t="s">
        <v>324</v>
      </c>
      <c r="AC61" s="17" t="s">
        <v>325</v>
      </c>
      <c r="AD61" s="77" t="s">
        <v>346</v>
      </c>
      <c r="AE61" s="734"/>
      <c r="AF61" s="734"/>
      <c r="AG61" s="734"/>
      <c r="AH61" s="734"/>
      <c r="AI61" s="734"/>
      <c r="AJ61" s="734"/>
      <c r="AK61" s="734"/>
      <c r="AL61" s="847"/>
      <c r="AM61" s="90"/>
      <c r="AN61" s="227" t="str">
        <f t="shared" si="5"/>
        <v>10.1.4</v>
      </c>
      <c r="AO61" s="17" t="str">
        <f t="shared" si="5"/>
        <v>COATED PAPERS</v>
      </c>
      <c r="AP61" s="77" t="str">
        <f t="shared" si="5"/>
        <v>1000 mt</v>
      </c>
      <c r="AQ61" s="383" t="str">
        <f>IF(ISNUMBER('JQ1 Production'!D76+D61-H61),'JQ1 Production'!D76+D61-H61,IF(ISNUMBER(H61-D61),"NT "&amp;H61-D61,"…"))</f>
        <v>NT -81.65</v>
      </c>
      <c r="AR61" s="996">
        <f>IF(ISNUMBER('JQ1 Production'!E76+F61-J61),'JQ1 Production'!E76+F61-J61,IF(ISNUMBER(J61-F61),"NT "&amp;J61-F61,"…"))</f>
        <v>69.77199999999999</v>
      </c>
      <c r="AS61" s="1124"/>
      <c r="AT61" s="384"/>
      <c r="AV61" s="319" t="s">
        <v>324</v>
      </c>
      <c r="AW61" s="46" t="s">
        <v>325</v>
      </c>
      <c r="AX61" s="190" t="s">
        <v>142</v>
      </c>
      <c r="AY61" s="397">
        <f t="shared" si="1"/>
        <v>6599.691968129616</v>
      </c>
      <c r="AZ61" s="397">
        <f t="shared" si="2"/>
        <v>6901.590163241736</v>
      </c>
      <c r="BA61" s="397">
        <f t="shared" si="3"/>
        <v>6025.9579728059325</v>
      </c>
      <c r="BB61" s="398">
        <f t="shared" si="4"/>
        <v>5680.521597392013</v>
      </c>
      <c r="BC61" s="1170" t="str">
        <f t="shared" si="6"/>
        <v>ACCEPT</v>
      </c>
      <c r="BD61" s="1170" t="str">
        <f t="shared" si="7"/>
        <v>ACCEPT</v>
      </c>
      <c r="BF61" s="319" t="s">
        <v>324</v>
      </c>
      <c r="BG61" s="46" t="s">
        <v>325</v>
      </c>
      <c r="BH61" s="190" t="s">
        <v>142</v>
      </c>
      <c r="BI61" s="397" t="str">
        <f>IF(ISTEXT(AY61),IF('EU1 ExtraEU Trade'!AW60=0,"INTRA-EU","CHECK")," ")</f>
        <v> </v>
      </c>
      <c r="BJ61" s="397" t="str">
        <f>IF(ISTEXT(AZ61),IF('EU1 ExtraEU Trade'!AX60=0,"INTRA-EU","CHECK")," ")</f>
        <v> </v>
      </c>
      <c r="BK61" s="397" t="str">
        <f>IF(ISTEXT(BA61),IF('EU1 ExtraEU Trade'!AY60=0,"INTRA-EU","CHECK")," ")</f>
        <v> </v>
      </c>
      <c r="BL61" s="398" t="str">
        <f>IF(ISTEXT(BB61),IF('EU1 ExtraEU Trade'!AZ60=0,"INTRA-EU","CHECK")," ")</f>
        <v> </v>
      </c>
    </row>
    <row r="62" spans="1:64" s="79" customFormat="1" ht="15" customHeight="1" thickBot="1">
      <c r="A62" s="944" t="s">
        <v>172</v>
      </c>
      <c r="B62" s="445" t="s">
        <v>326</v>
      </c>
      <c r="C62" s="928" t="s">
        <v>346</v>
      </c>
      <c r="D62" s="947">
        <v>2.703</v>
      </c>
      <c r="E62" s="947">
        <v>50446</v>
      </c>
      <c r="F62" s="947">
        <v>2.609</v>
      </c>
      <c r="G62" s="947">
        <v>59872</v>
      </c>
      <c r="H62" s="947">
        <v>7.861</v>
      </c>
      <c r="I62" s="947">
        <v>55040</v>
      </c>
      <c r="J62" s="947">
        <v>3.652</v>
      </c>
      <c r="K62" s="948">
        <v>29425</v>
      </c>
      <c r="L62" s="949"/>
      <c r="M62" s="950"/>
      <c r="N62" s="826"/>
      <c r="O62" s="827"/>
      <c r="P62" s="951"/>
      <c r="Q62" s="951"/>
      <c r="R62" s="951"/>
      <c r="S62" s="952"/>
      <c r="T62" s="953" t="s">
        <v>436</v>
      </c>
      <c r="U62" s="8" t="s">
        <v>436</v>
      </c>
      <c r="V62" s="8" t="s">
        <v>436</v>
      </c>
      <c r="W62" s="8" t="s">
        <v>436</v>
      </c>
      <c r="X62" s="953" t="s">
        <v>436</v>
      </c>
      <c r="Y62" s="8" t="s">
        <v>436</v>
      </c>
      <c r="Z62" s="8" t="s">
        <v>436</v>
      </c>
      <c r="AA62" s="954" t="s">
        <v>436</v>
      </c>
      <c r="AB62" s="2" t="s">
        <v>172</v>
      </c>
      <c r="AC62" s="19" t="s">
        <v>326</v>
      </c>
      <c r="AD62" s="77" t="s">
        <v>346</v>
      </c>
      <c r="AE62" s="734"/>
      <c r="AF62" s="734"/>
      <c r="AG62" s="734"/>
      <c r="AH62" s="734"/>
      <c r="AI62" s="734"/>
      <c r="AJ62" s="734"/>
      <c r="AK62" s="734"/>
      <c r="AL62" s="847"/>
      <c r="AM62" s="90"/>
      <c r="AN62" s="227" t="str">
        <f t="shared" si="5"/>
        <v>10.2</v>
      </c>
      <c r="AO62" s="19" t="str">
        <f t="shared" si="5"/>
        <v>SANITARY AND HOUSEHOLD PAPERS</v>
      </c>
      <c r="AP62" s="77" t="str">
        <f t="shared" si="5"/>
        <v>1000 mt</v>
      </c>
      <c r="AQ62" s="383">
        <f>IF(ISNUMBER('JQ1 Production'!D77+D62-H62),'JQ1 Production'!D77+D62-H62,IF(ISNUMBER(H62-D62),"NT "&amp;H62-D62,"…"))</f>
        <v>9.841999999999999</v>
      </c>
      <c r="AR62" s="996">
        <f>IF(ISNUMBER('JQ1 Production'!E77+F62-J62),'JQ1 Production'!E77+F62-J62,IF(ISNUMBER(J62-F62),"NT "&amp;J62-F62,"…"))</f>
        <v>15.957</v>
      </c>
      <c r="AS62" s="1124"/>
      <c r="AT62" s="384"/>
      <c r="AV62" s="316">
        <v>10.2</v>
      </c>
      <c r="AW62" s="47" t="s">
        <v>326</v>
      </c>
      <c r="AX62" s="203" t="s">
        <v>142</v>
      </c>
      <c r="AY62" s="399">
        <f t="shared" si="1"/>
        <v>18662.9670736219</v>
      </c>
      <c r="AZ62" s="399">
        <f t="shared" si="2"/>
        <v>22948.25603679571</v>
      </c>
      <c r="BA62" s="399">
        <f t="shared" si="3"/>
        <v>7001.653733621677</v>
      </c>
      <c r="BB62" s="400">
        <f t="shared" si="4"/>
        <v>8057.22891566265</v>
      </c>
      <c r="BC62" s="1170" t="str">
        <f t="shared" si="6"/>
        <v>ACCEPT</v>
      </c>
      <c r="BD62" s="1170" t="str">
        <f t="shared" si="7"/>
        <v>ACCEPT</v>
      </c>
      <c r="BF62" s="316">
        <v>10.2</v>
      </c>
      <c r="BG62" s="47" t="s">
        <v>326</v>
      </c>
      <c r="BH62" s="203" t="s">
        <v>142</v>
      </c>
      <c r="BI62" s="399" t="str">
        <f>IF(ISTEXT(AY62),IF('EU1 ExtraEU Trade'!AW61=0,"INTRA-EU","CHECK")," ")</f>
        <v> </v>
      </c>
      <c r="BJ62" s="399" t="str">
        <f>IF(ISTEXT(AZ62),IF('EU1 ExtraEU Trade'!AX61=0,"INTRA-EU","CHECK")," ")</f>
        <v> </v>
      </c>
      <c r="BK62" s="399" t="str">
        <f>IF(ISTEXT(BA62),IF('EU1 ExtraEU Trade'!AY61=0,"INTRA-EU","CHECK")," ")</f>
        <v> </v>
      </c>
      <c r="BL62" s="400" t="str">
        <f>IF(ISTEXT(BB62),IF('EU1 ExtraEU Trade'!AZ61=0,"INTRA-EU","CHECK")," ")</f>
        <v> </v>
      </c>
    </row>
    <row r="63" spans="1:64" s="380" customFormat="1" ht="15" customHeight="1">
      <c r="A63" s="989" t="s">
        <v>173</v>
      </c>
      <c r="B63" s="955" t="s">
        <v>327</v>
      </c>
      <c r="C63" s="993" t="s">
        <v>346</v>
      </c>
      <c r="D63" s="309">
        <v>142.026</v>
      </c>
      <c r="E63" s="309">
        <v>1002711</v>
      </c>
      <c r="F63" s="309">
        <v>148.86100000000002</v>
      </c>
      <c r="G63" s="309">
        <v>1091344</v>
      </c>
      <c r="H63" s="309">
        <v>91.06599999999999</v>
      </c>
      <c r="I63" s="309">
        <v>626503</v>
      </c>
      <c r="J63" s="309">
        <v>98.865</v>
      </c>
      <c r="K63" s="936">
        <v>708835</v>
      </c>
      <c r="L63" s="958" t="s">
        <v>436</v>
      </c>
      <c r="M63" s="959" t="s">
        <v>436</v>
      </c>
      <c r="N63" s="960" t="s">
        <v>436</v>
      </c>
      <c r="O63" s="961" t="s">
        <v>436</v>
      </c>
      <c r="P63" s="962" t="s">
        <v>436</v>
      </c>
      <c r="Q63" s="962" t="s">
        <v>436</v>
      </c>
      <c r="R63" s="962" t="s">
        <v>436</v>
      </c>
      <c r="S63" s="963" t="s">
        <v>436</v>
      </c>
      <c r="T63" s="939" t="s">
        <v>436</v>
      </c>
      <c r="U63" s="727" t="s">
        <v>436</v>
      </c>
      <c r="V63" s="727" t="s">
        <v>436</v>
      </c>
      <c r="W63" s="727" t="s">
        <v>436</v>
      </c>
      <c r="X63" s="939" t="s">
        <v>436</v>
      </c>
      <c r="Y63" s="727" t="s">
        <v>436</v>
      </c>
      <c r="Z63" s="727" t="s">
        <v>436</v>
      </c>
      <c r="AA63" s="940" t="s">
        <v>436</v>
      </c>
      <c r="AB63" s="4" t="s">
        <v>173</v>
      </c>
      <c r="AC63" s="19" t="s">
        <v>327</v>
      </c>
      <c r="AD63" s="77" t="s">
        <v>346</v>
      </c>
      <c r="AE63" s="964">
        <v>9.769962616701378E-15</v>
      </c>
      <c r="AF63" s="964">
        <v>0</v>
      </c>
      <c r="AG63" s="964">
        <v>1.4210854715202004E-14</v>
      </c>
      <c r="AH63" s="964">
        <v>0</v>
      </c>
      <c r="AI63" s="964">
        <v>0</v>
      </c>
      <c r="AJ63" s="964">
        <v>0</v>
      </c>
      <c r="AK63" s="964">
        <v>0</v>
      </c>
      <c r="AL63" s="965">
        <v>0</v>
      </c>
      <c r="AM63" s="943"/>
      <c r="AN63" s="227" t="str">
        <f t="shared" si="5"/>
        <v>10.3</v>
      </c>
      <c r="AO63" s="19" t="str">
        <f t="shared" si="5"/>
        <v>PACKAGING MATERIALS</v>
      </c>
      <c r="AP63" s="118" t="str">
        <f t="shared" si="5"/>
        <v>1000 mt</v>
      </c>
      <c r="AQ63" s="383">
        <f>IF(ISNUMBER('JQ1 Production'!D78+D63-H63),'JQ1 Production'!D78+D63-H63,IF(ISNUMBER(H63-D63),"NT "&amp;H63-D63,"…"))</f>
        <v>143.96000000000004</v>
      </c>
      <c r="AR63" s="996">
        <f>IF(ISNUMBER('JQ1 Production'!E78+F63-J63),'JQ1 Production'!E78+F63-J63,IF(ISNUMBER(J63-F63),"NT "&amp;J63-F63,"…"))</f>
        <v>141.99600000000004</v>
      </c>
      <c r="AS63" s="1124"/>
      <c r="AT63" s="384"/>
      <c r="AV63" s="319">
        <v>10.3</v>
      </c>
      <c r="AW63" s="19" t="s">
        <v>327</v>
      </c>
      <c r="AX63" s="204" t="s">
        <v>142</v>
      </c>
      <c r="AY63" s="388">
        <f t="shared" si="1"/>
        <v>7060.052384774618</v>
      </c>
      <c r="AZ63" s="388">
        <f t="shared" si="2"/>
        <v>7331.295638212829</v>
      </c>
      <c r="BA63" s="388">
        <f t="shared" si="3"/>
        <v>6879.65870906815</v>
      </c>
      <c r="BB63" s="389">
        <f t="shared" si="4"/>
        <v>7169.726394578466</v>
      </c>
      <c r="BC63" s="1170" t="str">
        <f t="shared" si="6"/>
        <v>ACCEPT</v>
      </c>
      <c r="BD63" s="1170" t="str">
        <f t="shared" si="7"/>
        <v>ACCEPT</v>
      </c>
      <c r="BF63" s="319">
        <v>10.3</v>
      </c>
      <c r="BG63" s="19" t="s">
        <v>327</v>
      </c>
      <c r="BH63" s="204" t="s">
        <v>142</v>
      </c>
      <c r="BI63" s="388" t="str">
        <f>IF(ISTEXT(AY63),IF('EU1 ExtraEU Trade'!AW62=0,"INTRA-EU","CHECK")," ")</f>
        <v> </v>
      </c>
      <c r="BJ63" s="388" t="str">
        <f>IF(ISTEXT(AZ63),IF('EU1 ExtraEU Trade'!AX62=0,"INTRA-EU","CHECK")," ")</f>
        <v> </v>
      </c>
      <c r="BK63" s="388" t="str">
        <f>IF(ISTEXT(BA63),IF('EU1 ExtraEU Trade'!AY62=0,"INTRA-EU","CHECK")," ")</f>
        <v> </v>
      </c>
      <c r="BL63" s="389" t="str">
        <f>IF(ISTEXT(BB63),IF('EU1 ExtraEU Trade'!AZ62=0,"INTRA-EU","CHECK")," ")</f>
        <v> </v>
      </c>
    </row>
    <row r="64" spans="1:64" s="79" customFormat="1" ht="15" customHeight="1">
      <c r="A64" s="991" t="s">
        <v>278</v>
      </c>
      <c r="B64" s="431" t="s">
        <v>328</v>
      </c>
      <c r="C64" s="945" t="s">
        <v>346</v>
      </c>
      <c r="D64" s="947">
        <v>89.348</v>
      </c>
      <c r="E64" s="947">
        <v>383192</v>
      </c>
      <c r="F64" s="947">
        <v>99.188</v>
      </c>
      <c r="G64" s="947">
        <v>451284</v>
      </c>
      <c r="H64" s="947">
        <v>37.976</v>
      </c>
      <c r="I64" s="947">
        <v>118681</v>
      </c>
      <c r="J64" s="947">
        <v>41.403</v>
      </c>
      <c r="K64" s="948">
        <v>139629</v>
      </c>
      <c r="L64" s="949"/>
      <c r="M64" s="950"/>
      <c r="N64" s="826"/>
      <c r="O64" s="827"/>
      <c r="P64" s="951"/>
      <c r="Q64" s="951"/>
      <c r="R64" s="951"/>
      <c r="S64" s="952"/>
      <c r="T64" s="953" t="s">
        <v>436</v>
      </c>
      <c r="U64" s="8" t="s">
        <v>436</v>
      </c>
      <c r="V64" s="8" t="s">
        <v>436</v>
      </c>
      <c r="W64" s="8" t="s">
        <v>436</v>
      </c>
      <c r="X64" s="953" t="s">
        <v>436</v>
      </c>
      <c r="Y64" s="8" t="s">
        <v>436</v>
      </c>
      <c r="Z64" s="8" t="s">
        <v>436</v>
      </c>
      <c r="AA64" s="954" t="s">
        <v>436</v>
      </c>
      <c r="AB64" s="4" t="s">
        <v>278</v>
      </c>
      <c r="AC64" s="17" t="s">
        <v>328</v>
      </c>
      <c r="AD64" s="77" t="s">
        <v>346</v>
      </c>
      <c r="AE64" s="734"/>
      <c r="AF64" s="734"/>
      <c r="AG64" s="734"/>
      <c r="AH64" s="734"/>
      <c r="AI64" s="734"/>
      <c r="AJ64" s="734"/>
      <c r="AK64" s="734"/>
      <c r="AL64" s="847"/>
      <c r="AM64" s="90"/>
      <c r="AN64" s="227" t="str">
        <f t="shared" si="5"/>
        <v>10.3.1</v>
      </c>
      <c r="AO64" s="17" t="str">
        <f t="shared" si="5"/>
        <v>CASE MATERIALS</v>
      </c>
      <c r="AP64" s="77" t="str">
        <f t="shared" si="5"/>
        <v>1000 mt</v>
      </c>
      <c r="AQ64" s="383">
        <f>IF(ISNUMBER('JQ1 Production'!D79+D64-H64),'JQ1 Production'!D79+D64-H64,IF(ISNUMBER(H64-D64),"NT "&amp;H64-D64,"…"))</f>
        <v>74.372</v>
      </c>
      <c r="AR64" s="996">
        <f>IF(ISNUMBER('JQ1 Production'!E79+F64-J64),'JQ1 Production'!E79+F64-J64,IF(ISNUMBER(J64-F64),"NT "&amp;J64-F64,"…"))</f>
        <v>85.785</v>
      </c>
      <c r="AS64" s="1124"/>
      <c r="AT64" s="384"/>
      <c r="AV64" s="319" t="s">
        <v>278</v>
      </c>
      <c r="AW64" s="17" t="s">
        <v>328</v>
      </c>
      <c r="AX64" s="196" t="s">
        <v>142</v>
      </c>
      <c r="AY64" s="388">
        <f t="shared" si="1"/>
        <v>4288.75856202713</v>
      </c>
      <c r="AZ64" s="388">
        <f t="shared" si="2"/>
        <v>4549.784248094527</v>
      </c>
      <c r="BA64" s="392">
        <f t="shared" si="3"/>
        <v>3125.157994522857</v>
      </c>
      <c r="BB64" s="393">
        <f t="shared" si="4"/>
        <v>3372.4367799434826</v>
      </c>
      <c r="BC64" s="1170" t="str">
        <f t="shared" si="6"/>
        <v>ACCEPT</v>
      </c>
      <c r="BD64" s="1170" t="str">
        <f t="shared" si="7"/>
        <v>ACCEPT</v>
      </c>
      <c r="BF64" s="319" t="s">
        <v>278</v>
      </c>
      <c r="BG64" s="17" t="s">
        <v>328</v>
      </c>
      <c r="BH64" s="196" t="s">
        <v>142</v>
      </c>
      <c r="BI64" s="388" t="str">
        <f>IF(ISTEXT(AY64),IF('EU1 ExtraEU Trade'!AW63=0,"INTRA-EU","CHECK")," ")</f>
        <v> </v>
      </c>
      <c r="BJ64" s="388" t="str">
        <f>IF(ISTEXT(AZ64),IF('EU1 ExtraEU Trade'!AX63=0,"INTRA-EU","CHECK")," ")</f>
        <v> </v>
      </c>
      <c r="BK64" s="392" t="str">
        <f>IF(ISTEXT(BA64),IF('EU1 ExtraEU Trade'!AY63=0,"INTRA-EU","CHECK")," ")</f>
        <v> </v>
      </c>
      <c r="BL64" s="393" t="str">
        <f>IF(ISTEXT(BB64),IF('EU1 ExtraEU Trade'!AZ63=0,"INTRA-EU","CHECK")," ")</f>
        <v> </v>
      </c>
    </row>
    <row r="65" spans="1:64" s="79" customFormat="1" ht="15" customHeight="1">
      <c r="A65" s="991" t="s">
        <v>279</v>
      </c>
      <c r="B65" s="431" t="s">
        <v>93</v>
      </c>
      <c r="C65" s="945" t="s">
        <v>346</v>
      </c>
      <c r="D65" s="947">
        <v>36.042</v>
      </c>
      <c r="E65" s="947">
        <v>422455</v>
      </c>
      <c r="F65" s="947">
        <v>32.679</v>
      </c>
      <c r="G65" s="947">
        <v>422885</v>
      </c>
      <c r="H65" s="947">
        <v>0.133</v>
      </c>
      <c r="I65" s="947">
        <v>1919</v>
      </c>
      <c r="J65" s="947">
        <v>0.067</v>
      </c>
      <c r="K65" s="948">
        <v>964</v>
      </c>
      <c r="L65" s="949"/>
      <c r="M65" s="950"/>
      <c r="N65" s="826"/>
      <c r="O65" s="827"/>
      <c r="P65" s="951"/>
      <c r="Q65" s="951"/>
      <c r="R65" s="951"/>
      <c r="S65" s="952"/>
      <c r="T65" s="953" t="s">
        <v>436</v>
      </c>
      <c r="U65" s="8" t="s">
        <v>436</v>
      </c>
      <c r="V65" s="8" t="s">
        <v>436</v>
      </c>
      <c r="W65" s="8" t="s">
        <v>436</v>
      </c>
      <c r="X65" s="953" t="s">
        <v>436</v>
      </c>
      <c r="Y65" s="8" t="s">
        <v>436</v>
      </c>
      <c r="Z65" s="8" t="s">
        <v>436</v>
      </c>
      <c r="AA65" s="954" t="s">
        <v>436</v>
      </c>
      <c r="AB65" s="4" t="s">
        <v>279</v>
      </c>
      <c r="AC65" s="17" t="s">
        <v>93</v>
      </c>
      <c r="AD65" s="77" t="s">
        <v>346</v>
      </c>
      <c r="AE65" s="734"/>
      <c r="AF65" s="734"/>
      <c r="AG65" s="734"/>
      <c r="AH65" s="734"/>
      <c r="AI65" s="734"/>
      <c r="AJ65" s="734"/>
      <c r="AK65" s="734"/>
      <c r="AL65" s="847"/>
      <c r="AM65" s="90"/>
      <c r="AN65" s="227" t="str">
        <f t="shared" si="5"/>
        <v>10.3.2</v>
      </c>
      <c r="AO65" s="17" t="str">
        <f t="shared" si="5"/>
        <v>CARTONBOARD</v>
      </c>
      <c r="AP65" s="77" t="str">
        <f t="shared" si="5"/>
        <v>1000 mt</v>
      </c>
      <c r="AQ65" s="383" t="str">
        <f>IF(ISNUMBER('JQ1 Production'!D80+D65-H65),'JQ1 Production'!D80+D65-H65,IF(ISNUMBER(H65-D65),"NT "&amp;H65-D65,"…"))</f>
        <v>NT -35.909</v>
      </c>
      <c r="AR65" s="996">
        <f>IF(ISNUMBER('JQ1 Production'!E80+F65-J65),'JQ1 Production'!E80+F65-J65,IF(ISNUMBER(J65-F65),"NT "&amp;J65-F65,"…"))</f>
        <v>32.612</v>
      </c>
      <c r="AS65" s="1124"/>
      <c r="AT65" s="384"/>
      <c r="AV65" s="319" t="s">
        <v>279</v>
      </c>
      <c r="AW65" s="17" t="s">
        <v>93</v>
      </c>
      <c r="AX65" s="196" t="s">
        <v>142</v>
      </c>
      <c r="AY65" s="388">
        <f t="shared" si="1"/>
        <v>11721.18639365185</v>
      </c>
      <c r="AZ65" s="388">
        <f t="shared" si="2"/>
        <v>12940.573456960126</v>
      </c>
      <c r="BA65" s="392">
        <f t="shared" si="3"/>
        <v>14428.571428571428</v>
      </c>
      <c r="BB65" s="393">
        <f t="shared" si="4"/>
        <v>14388.059701492537</v>
      </c>
      <c r="BC65" s="1170" t="str">
        <f t="shared" si="6"/>
        <v>ACCEPT</v>
      </c>
      <c r="BD65" s="1170" t="str">
        <f t="shared" si="7"/>
        <v>ACCEPT</v>
      </c>
      <c r="BF65" s="319" t="s">
        <v>279</v>
      </c>
      <c r="BG65" s="17" t="s">
        <v>93</v>
      </c>
      <c r="BH65" s="196" t="s">
        <v>142</v>
      </c>
      <c r="BI65" s="388" t="str">
        <f>IF(ISTEXT(AY65),IF('EU1 ExtraEU Trade'!AW64=0,"INTRA-EU","CHECK")," ")</f>
        <v> </v>
      </c>
      <c r="BJ65" s="388" t="str">
        <f>IF(ISTEXT(AZ65),IF('EU1 ExtraEU Trade'!AX64=0,"INTRA-EU","CHECK")," ")</f>
        <v> </v>
      </c>
      <c r="BK65" s="392" t="str">
        <f>IF(ISTEXT(BA65),IF('EU1 ExtraEU Trade'!AY64=0,"INTRA-EU","CHECK")," ")</f>
        <v> </v>
      </c>
      <c r="BL65" s="393" t="str">
        <f>IF(ISTEXT(BB65),IF('EU1 ExtraEU Trade'!AZ64=0,"INTRA-EU","CHECK")," ")</f>
        <v> </v>
      </c>
    </row>
    <row r="66" spans="1:64" s="79" customFormat="1" ht="15" customHeight="1">
      <c r="A66" s="991" t="s">
        <v>280</v>
      </c>
      <c r="B66" s="431" t="s">
        <v>329</v>
      </c>
      <c r="C66" s="945" t="s">
        <v>346</v>
      </c>
      <c r="D66" s="947">
        <v>12.862</v>
      </c>
      <c r="E66" s="947">
        <v>179933</v>
      </c>
      <c r="F66" s="947">
        <v>13.193</v>
      </c>
      <c r="G66" s="947">
        <v>199730</v>
      </c>
      <c r="H66" s="947">
        <v>34.931</v>
      </c>
      <c r="I66" s="947">
        <v>445280</v>
      </c>
      <c r="J66" s="947">
        <v>35.922</v>
      </c>
      <c r="K66" s="948">
        <v>485901</v>
      </c>
      <c r="L66" s="949"/>
      <c r="M66" s="950"/>
      <c r="N66" s="826"/>
      <c r="O66" s="827"/>
      <c r="P66" s="951"/>
      <c r="Q66" s="951"/>
      <c r="R66" s="951"/>
      <c r="S66" s="952"/>
      <c r="T66" s="953" t="s">
        <v>436</v>
      </c>
      <c r="U66" s="8" t="s">
        <v>436</v>
      </c>
      <c r="V66" s="8" t="s">
        <v>436</v>
      </c>
      <c r="W66" s="8" t="s">
        <v>436</v>
      </c>
      <c r="X66" s="953" t="s">
        <v>436</v>
      </c>
      <c r="Y66" s="8" t="s">
        <v>436</v>
      </c>
      <c r="Z66" s="8" t="s">
        <v>436</v>
      </c>
      <c r="AA66" s="954" t="s">
        <v>436</v>
      </c>
      <c r="AB66" s="4" t="s">
        <v>280</v>
      </c>
      <c r="AC66" s="17" t="s">
        <v>329</v>
      </c>
      <c r="AD66" s="77" t="s">
        <v>346</v>
      </c>
      <c r="AE66" s="734"/>
      <c r="AF66" s="734"/>
      <c r="AG66" s="734"/>
      <c r="AH66" s="734"/>
      <c r="AI66" s="734"/>
      <c r="AJ66" s="734"/>
      <c r="AK66" s="734"/>
      <c r="AL66" s="847"/>
      <c r="AM66" s="90"/>
      <c r="AN66" s="227" t="str">
        <f t="shared" si="5"/>
        <v>10.3.3</v>
      </c>
      <c r="AO66" s="17" t="str">
        <f t="shared" si="5"/>
        <v>WRAPPING PAPERS</v>
      </c>
      <c r="AP66" s="77" t="str">
        <f t="shared" si="5"/>
        <v>1000 mt</v>
      </c>
      <c r="AQ66" s="383">
        <f>IF(ISNUMBER('JQ1 Production'!D81+D66-H66),'JQ1 Production'!D81+D66-H66,IF(ISNUMBER(H66-D66),"NT "&amp;H66-D66,"…"))</f>
        <v>7.9310000000000045</v>
      </c>
      <c r="AR66" s="996">
        <f>IF(ISNUMBER('JQ1 Production'!E81+F66-J66),'JQ1 Production'!E81+F66-J66,IF(ISNUMBER(J66-F66),"NT "&amp;J66-F66,"…"))</f>
        <v>9.271</v>
      </c>
      <c r="AS66" s="1124"/>
      <c r="AT66" s="384"/>
      <c r="AV66" s="319" t="s">
        <v>280</v>
      </c>
      <c r="AW66" s="17" t="s">
        <v>329</v>
      </c>
      <c r="AX66" s="196" t="s">
        <v>142</v>
      </c>
      <c r="AY66" s="392">
        <f t="shared" si="1"/>
        <v>13989.503965168715</v>
      </c>
      <c r="AZ66" s="392">
        <f t="shared" si="2"/>
        <v>15139.088910786024</v>
      </c>
      <c r="BA66" s="402">
        <f t="shared" si="3"/>
        <v>12747.416335060549</v>
      </c>
      <c r="BB66" s="403">
        <f t="shared" si="4"/>
        <v>13526.55754133957</v>
      </c>
      <c r="BC66" s="1170" t="str">
        <f t="shared" si="6"/>
        <v>ACCEPT</v>
      </c>
      <c r="BD66" s="1170" t="str">
        <f t="shared" si="7"/>
        <v>ACCEPT</v>
      </c>
      <c r="BF66" s="319" t="s">
        <v>280</v>
      </c>
      <c r="BG66" s="17" t="s">
        <v>329</v>
      </c>
      <c r="BH66" s="196" t="s">
        <v>142</v>
      </c>
      <c r="BI66" s="392" t="str">
        <f>IF(ISTEXT(AY66),IF('EU1 ExtraEU Trade'!AW65=0,"INTRA-EU","CHECK")," ")</f>
        <v> </v>
      </c>
      <c r="BJ66" s="392" t="str">
        <f>IF(ISTEXT(AZ66),IF('EU1 ExtraEU Trade'!AX65=0,"INTRA-EU","CHECK")," ")</f>
        <v> </v>
      </c>
      <c r="BK66" s="402" t="str">
        <f>IF(ISTEXT(BA66),IF('EU1 ExtraEU Trade'!AY65=0,"INTRA-EU","CHECK")," ")</f>
        <v> </v>
      </c>
      <c r="BL66" s="403" t="str">
        <f>IF(ISTEXT(BB66),IF('EU1 ExtraEU Trade'!AZ65=0,"INTRA-EU","CHECK")," ")</f>
        <v> </v>
      </c>
    </row>
    <row r="67" spans="1:64" s="79" customFormat="1" ht="15" customHeight="1" thickBot="1">
      <c r="A67" s="991" t="s">
        <v>330</v>
      </c>
      <c r="B67" s="438" t="s">
        <v>331</v>
      </c>
      <c r="C67" s="945" t="s">
        <v>346</v>
      </c>
      <c r="D67" s="947">
        <v>3.774</v>
      </c>
      <c r="E67" s="947">
        <v>17131</v>
      </c>
      <c r="F67" s="947">
        <v>3.801</v>
      </c>
      <c r="G67" s="947">
        <v>17445</v>
      </c>
      <c r="H67" s="947">
        <v>18.026</v>
      </c>
      <c r="I67" s="947">
        <v>60623</v>
      </c>
      <c r="J67" s="947">
        <v>21.473</v>
      </c>
      <c r="K67" s="948">
        <v>82341</v>
      </c>
      <c r="L67" s="949"/>
      <c r="M67" s="950"/>
      <c r="N67" s="826"/>
      <c r="O67" s="827"/>
      <c r="P67" s="951"/>
      <c r="Q67" s="951"/>
      <c r="R67" s="951"/>
      <c r="S67" s="952"/>
      <c r="T67" s="953" t="s">
        <v>436</v>
      </c>
      <c r="U67" s="8" t="s">
        <v>436</v>
      </c>
      <c r="V67" s="8" t="s">
        <v>436</v>
      </c>
      <c r="W67" s="8" t="s">
        <v>436</v>
      </c>
      <c r="X67" s="953" t="s">
        <v>436</v>
      </c>
      <c r="Y67" s="8" t="s">
        <v>436</v>
      </c>
      <c r="Z67" s="8" t="s">
        <v>436</v>
      </c>
      <c r="AA67" s="954" t="s">
        <v>436</v>
      </c>
      <c r="AB67" s="4" t="s">
        <v>330</v>
      </c>
      <c r="AC67" s="17" t="s">
        <v>331</v>
      </c>
      <c r="AD67" s="77" t="s">
        <v>346</v>
      </c>
      <c r="AE67" s="734"/>
      <c r="AF67" s="734"/>
      <c r="AG67" s="734"/>
      <c r="AH67" s="734"/>
      <c r="AI67" s="734"/>
      <c r="AJ67" s="734"/>
      <c r="AK67" s="734"/>
      <c r="AL67" s="847"/>
      <c r="AM67" s="90"/>
      <c r="AN67" s="227" t="str">
        <f t="shared" si="5"/>
        <v>10.3.4</v>
      </c>
      <c r="AO67" s="17" t="str">
        <f t="shared" si="5"/>
        <v>OTHER PAPERS MAINLY FOR PACKAGING</v>
      </c>
      <c r="AP67" s="77" t="str">
        <f t="shared" si="5"/>
        <v>1000 mt</v>
      </c>
      <c r="AQ67" s="383">
        <f>IF(ISNUMBER('JQ1 Production'!D82+D67-H67),'JQ1 Production'!D82+D67-H67,IF(ISNUMBER(H67-D67),"NT "&amp;H67-D67,"…"))</f>
        <v>25.748</v>
      </c>
      <c r="AR67" s="996">
        <f>IF(ISNUMBER('JQ1 Production'!E82+F67-J67),'JQ1 Production'!E82+F67-J67,IF(ISNUMBER(J67-F67),"NT "&amp;J67-F67,"…"))</f>
        <v>14.328000000000003</v>
      </c>
      <c r="AS67" s="1124"/>
      <c r="AT67" s="384"/>
      <c r="AV67" s="319" t="s">
        <v>330</v>
      </c>
      <c r="AW67" s="46" t="s">
        <v>331</v>
      </c>
      <c r="AX67" s="190" t="s">
        <v>142</v>
      </c>
      <c r="AY67" s="397">
        <f t="shared" si="1"/>
        <v>4539.21568627451</v>
      </c>
      <c r="AZ67" s="397">
        <f t="shared" si="2"/>
        <v>4589.581689029203</v>
      </c>
      <c r="BA67" s="397">
        <f t="shared" si="3"/>
        <v>3363.0866526128925</v>
      </c>
      <c r="BB67" s="398">
        <f t="shared" si="4"/>
        <v>3834.6295347645882</v>
      </c>
      <c r="BC67" s="1170" t="str">
        <f t="shared" si="6"/>
        <v>ACCEPT</v>
      </c>
      <c r="BD67" s="1170" t="str">
        <f t="shared" si="7"/>
        <v>ACCEPT</v>
      </c>
      <c r="BF67" s="319" t="s">
        <v>330</v>
      </c>
      <c r="BG67" s="46" t="s">
        <v>331</v>
      </c>
      <c r="BH67" s="190" t="s">
        <v>142</v>
      </c>
      <c r="BI67" s="397" t="str">
        <f>IF(ISTEXT(AY67),IF('EU1 ExtraEU Trade'!AW66=0,"INTRA-EU","CHECK")," ")</f>
        <v> </v>
      </c>
      <c r="BJ67" s="397" t="str">
        <f>IF(ISTEXT(AZ67),IF('EU1 ExtraEU Trade'!AX66=0,"INTRA-EU","CHECK")," ")</f>
        <v> </v>
      </c>
      <c r="BK67" s="397" t="str">
        <f>IF(ISTEXT(BA67),IF('EU1 ExtraEU Trade'!AY66=0,"INTRA-EU","CHECK")," ")</f>
        <v> </v>
      </c>
      <c r="BL67" s="398" t="str">
        <f>IF(ISTEXT(BB67),IF('EU1 ExtraEU Trade'!AZ66=0,"INTRA-EU","CHECK")," ")</f>
        <v> </v>
      </c>
    </row>
    <row r="68" spans="1:64" s="79" customFormat="1" ht="15" customHeight="1" thickBot="1">
      <c r="A68" s="999" t="s">
        <v>174</v>
      </c>
      <c r="B68" s="443" t="s">
        <v>18</v>
      </c>
      <c r="C68" s="1000" t="s">
        <v>346</v>
      </c>
      <c r="D68" s="947">
        <v>3.143</v>
      </c>
      <c r="E68" s="947">
        <v>56645</v>
      </c>
      <c r="F68" s="1001">
        <v>2.463</v>
      </c>
      <c r="G68" s="1001">
        <v>52342</v>
      </c>
      <c r="H68" s="947">
        <v>0.066</v>
      </c>
      <c r="I68" s="947">
        <v>393</v>
      </c>
      <c r="J68" s="1001">
        <v>0.018</v>
      </c>
      <c r="K68" s="1002">
        <v>602</v>
      </c>
      <c r="L68" s="949"/>
      <c r="M68" s="950"/>
      <c r="N68" s="826"/>
      <c r="O68" s="827"/>
      <c r="P68" s="951"/>
      <c r="Q68" s="951"/>
      <c r="R68" s="951"/>
      <c r="S68" s="952"/>
      <c r="T68" s="953" t="s">
        <v>436</v>
      </c>
      <c r="U68" s="8" t="s">
        <v>436</v>
      </c>
      <c r="V68" s="8" t="s">
        <v>436</v>
      </c>
      <c r="W68" s="8" t="s">
        <v>436</v>
      </c>
      <c r="X68" s="953" t="s">
        <v>436</v>
      </c>
      <c r="Y68" s="8" t="s">
        <v>436</v>
      </c>
      <c r="Z68" s="8" t="s">
        <v>436</v>
      </c>
      <c r="AA68" s="954" t="s">
        <v>436</v>
      </c>
      <c r="AB68" s="13" t="s">
        <v>174</v>
      </c>
      <c r="AC68" s="23" t="s">
        <v>18</v>
      </c>
      <c r="AD68" s="78" t="s">
        <v>346</v>
      </c>
      <c r="AE68" s="885"/>
      <c r="AF68" s="885"/>
      <c r="AG68" s="885"/>
      <c r="AH68" s="885"/>
      <c r="AI68" s="885"/>
      <c r="AJ68" s="885"/>
      <c r="AK68" s="885"/>
      <c r="AL68" s="886"/>
      <c r="AM68" s="90"/>
      <c r="AN68" s="229" t="str">
        <f t="shared" si="5"/>
        <v>10.4</v>
      </c>
      <c r="AO68" s="23" t="str">
        <f t="shared" si="5"/>
        <v>OTHER PAPER AND PAPERBOARD N.E.S.</v>
      </c>
      <c r="AP68" s="78" t="str">
        <f t="shared" si="5"/>
        <v>1000 mt</v>
      </c>
      <c r="AQ68" s="404" t="str">
        <f>IF(ISNUMBER('JQ1 Production'!D83+D68-H68),'JQ1 Production'!D83+D68-H68,IF(ISNUMBER(H68-D68),"NT "&amp;H68-D68,"…"))</f>
        <v>NT -3.077</v>
      </c>
      <c r="AR68" s="1130">
        <f>IF(ISNUMBER('JQ1 Production'!E83+F68-J68),'JQ1 Production'!E83+F68-J68,IF(ISNUMBER(J68-F68),"NT "&amp;J68-F68,"…"))</f>
        <v>2.4450000000000003</v>
      </c>
      <c r="AS68" s="1125"/>
      <c r="AT68" s="1126"/>
      <c r="AV68" s="322">
        <v>10.4</v>
      </c>
      <c r="AW68" s="23" t="s">
        <v>18</v>
      </c>
      <c r="AX68" s="328" t="s">
        <v>142</v>
      </c>
      <c r="AY68" s="385">
        <f t="shared" si="1"/>
        <v>18022.58988227808</v>
      </c>
      <c r="AZ68" s="385">
        <f t="shared" si="2"/>
        <v>21251.31952902964</v>
      </c>
      <c r="BA68" s="385">
        <f t="shared" si="3"/>
        <v>5954.545454545454</v>
      </c>
      <c r="BB68" s="387">
        <f t="shared" si="4"/>
        <v>33444.444444444445</v>
      </c>
      <c r="BC68" s="1170" t="str">
        <f t="shared" si="6"/>
        <v>ACCEPT</v>
      </c>
      <c r="BD68" s="1170" t="str">
        <f t="shared" si="7"/>
        <v>CHECK</v>
      </c>
      <c r="BF68" s="322">
        <v>10.4</v>
      </c>
      <c r="BG68" s="23" t="s">
        <v>18</v>
      </c>
      <c r="BH68" s="328" t="s">
        <v>142</v>
      </c>
      <c r="BI68" s="385" t="str">
        <f>IF(ISTEXT(AY68),IF('EU1 ExtraEU Trade'!AW67=0,"INTRA-EU","CHECK")," ")</f>
        <v> </v>
      </c>
      <c r="BJ68" s="385" t="str">
        <f>IF(ISTEXT(AZ68),IF('EU1 ExtraEU Trade'!AX67=0,"INTRA-EU","CHECK")," ")</f>
        <v> </v>
      </c>
      <c r="BK68" s="385" t="str">
        <f>IF(ISTEXT(BA68),IF('EU1 ExtraEU Trade'!AY67=0,"INTRA-EU","CHECK")," ")</f>
        <v> </v>
      </c>
      <c r="BL68" s="387" t="str">
        <f>IF(ISTEXT(BB68),IF('EU1 ExtraEU Trade'!AZ67=0,"INTRA-EU","CHECK")," ")</f>
        <v> </v>
      </c>
    </row>
    <row r="69" spans="1:20" ht="15" customHeight="1" thickBot="1">
      <c r="A69" s="34"/>
      <c r="B69" s="127"/>
      <c r="C69" s="128"/>
      <c r="D69" s="34"/>
      <c r="E69" s="34"/>
      <c r="F69" s="34"/>
      <c r="G69" s="34"/>
      <c r="H69" s="34"/>
      <c r="I69" s="34"/>
      <c r="J69" s="34"/>
      <c r="K69" s="34"/>
      <c r="M69" s="10"/>
      <c r="N69" s="10"/>
      <c r="O69" s="91"/>
      <c r="P69" s="10"/>
      <c r="Q69" s="10"/>
      <c r="R69" s="10"/>
      <c r="T69" s="350"/>
    </row>
    <row r="70" spans="1:28" ht="12.75" customHeight="1" thickBot="1">
      <c r="A70" s="126"/>
      <c r="B70" s="405"/>
      <c r="C70" s="406" t="s">
        <v>158</v>
      </c>
      <c r="D70" s="332">
        <v>0</v>
      </c>
      <c r="E70" s="332">
        <v>0</v>
      </c>
      <c r="F70" s="332">
        <v>0</v>
      </c>
      <c r="G70" s="332">
        <v>0</v>
      </c>
      <c r="H70" s="332">
        <v>0</v>
      </c>
      <c r="I70" s="332">
        <v>0</v>
      </c>
      <c r="J70" s="332">
        <v>0</v>
      </c>
      <c r="K70" s="333">
        <v>1</v>
      </c>
      <c r="M70" s="10"/>
      <c r="N70" s="10"/>
      <c r="O70" s="10"/>
      <c r="P70" s="10"/>
      <c r="Q70" s="10"/>
      <c r="R70" s="10"/>
      <c r="T70" s="350"/>
      <c r="AB70" s="79"/>
    </row>
    <row r="71" spans="1:28" ht="12.75" customHeight="1" thickBot="1">
      <c r="A71" s="126"/>
      <c r="B71" s="126"/>
      <c r="C71" s="406" t="s">
        <v>175</v>
      </c>
      <c r="D71" s="332">
        <v>0</v>
      </c>
      <c r="E71" s="332">
        <v>0</v>
      </c>
      <c r="F71" s="332">
        <v>-4</v>
      </c>
      <c r="G71" s="332">
        <v>-4</v>
      </c>
      <c r="H71" s="332">
        <v>3</v>
      </c>
      <c r="I71" s="332">
        <v>3</v>
      </c>
      <c r="J71" s="332">
        <v>-4</v>
      </c>
      <c r="K71" s="332">
        <v>-4</v>
      </c>
      <c r="M71" s="10"/>
      <c r="N71" s="10"/>
      <c r="O71" s="10"/>
      <c r="P71" s="10"/>
      <c r="Q71" s="10"/>
      <c r="R71" s="10"/>
      <c r="AB71" s="79"/>
    </row>
    <row r="72" spans="1:28" ht="12.75" customHeight="1">
      <c r="A72" s="126"/>
      <c r="B72" s="126"/>
      <c r="C72" s="126"/>
      <c r="D72" s="126"/>
      <c r="E72" s="126"/>
      <c r="F72" s="126"/>
      <c r="G72" s="126"/>
      <c r="H72" s="126"/>
      <c r="I72" s="126"/>
      <c r="J72" s="126"/>
      <c r="K72" s="126"/>
      <c r="M72" s="10"/>
      <c r="N72" s="10"/>
      <c r="O72" s="10"/>
      <c r="P72" s="10"/>
      <c r="Q72" s="10"/>
      <c r="R72" s="10"/>
      <c r="AB72" s="79"/>
    </row>
    <row r="73" spans="1:18" ht="12.75" customHeight="1">
      <c r="A73" s="126"/>
      <c r="B73" s="126"/>
      <c r="C73" s="126"/>
      <c r="D73" s="126"/>
      <c r="E73" s="126"/>
      <c r="F73" s="126"/>
      <c r="G73" s="126"/>
      <c r="H73" s="126"/>
      <c r="I73" s="126"/>
      <c r="J73" s="126"/>
      <c r="K73" s="126"/>
      <c r="M73" s="10"/>
      <c r="N73" s="10"/>
      <c r="O73" s="10"/>
      <c r="P73" s="10"/>
      <c r="Q73" s="10"/>
      <c r="R73" s="10"/>
    </row>
    <row r="74" spans="1:18" ht="12.75" customHeight="1">
      <c r="A74" s="126"/>
      <c r="B74" s="126"/>
      <c r="C74" s="126"/>
      <c r="D74" s="126"/>
      <c r="E74" s="126"/>
      <c r="F74" s="126"/>
      <c r="G74" s="126"/>
      <c r="H74" s="126"/>
      <c r="I74" s="126"/>
      <c r="J74" s="126"/>
      <c r="K74" s="126"/>
      <c r="M74" s="10"/>
      <c r="N74" s="10"/>
      <c r="O74" s="10"/>
      <c r="P74" s="10"/>
      <c r="Q74" s="10"/>
      <c r="R74" s="10"/>
    </row>
    <row r="75" spans="1:18" ht="12.75" customHeight="1">
      <c r="A75" s="126"/>
      <c r="B75" s="126"/>
      <c r="C75" s="126"/>
      <c r="D75" s="126"/>
      <c r="E75" s="126"/>
      <c r="F75" s="126"/>
      <c r="G75" s="126"/>
      <c r="H75" s="126"/>
      <c r="I75" s="126"/>
      <c r="J75" s="126"/>
      <c r="K75" s="126"/>
      <c r="M75" s="10"/>
      <c r="N75" s="10"/>
      <c r="O75" s="10"/>
      <c r="P75" s="10"/>
      <c r="Q75" s="10"/>
      <c r="R75" s="10"/>
    </row>
    <row r="76" spans="1:18" ht="12.75" customHeight="1">
      <c r="A76" s="126"/>
      <c r="B76" s="126"/>
      <c r="C76" s="126"/>
      <c r="D76" s="126"/>
      <c r="E76" s="126"/>
      <c r="F76" s="126"/>
      <c r="G76" s="126"/>
      <c r="H76" s="126"/>
      <c r="I76" s="126"/>
      <c r="J76" s="126"/>
      <c r="K76" s="126"/>
      <c r="M76" s="10"/>
      <c r="N76" s="10"/>
      <c r="O76" s="10"/>
      <c r="P76" s="10"/>
      <c r="Q76" s="10"/>
      <c r="R76" s="10"/>
    </row>
    <row r="77" spans="1:11" ht="12.75" customHeight="1">
      <c r="A77" s="126"/>
      <c r="B77" s="126"/>
      <c r="C77" s="126"/>
      <c r="D77" s="126"/>
      <c r="E77" s="126"/>
      <c r="F77" s="126"/>
      <c r="G77" s="126"/>
      <c r="H77" s="126"/>
      <c r="I77" s="126"/>
      <c r="J77" s="126"/>
      <c r="K77" s="126"/>
    </row>
    <row r="78" spans="1:11" ht="12.75" customHeight="1">
      <c r="A78" s="126"/>
      <c r="B78" s="126"/>
      <c r="C78" s="126"/>
      <c r="D78" s="126"/>
      <c r="E78" s="126"/>
      <c r="F78" s="126"/>
      <c r="G78" s="126"/>
      <c r="H78" s="126"/>
      <c r="I78" s="126"/>
      <c r="J78" s="126"/>
      <c r="K78" s="126"/>
    </row>
    <row r="79" spans="1:11" ht="12.75" customHeight="1">
      <c r="A79" s="126"/>
      <c r="B79" s="126"/>
      <c r="C79" s="126"/>
      <c r="D79" s="126"/>
      <c r="E79" s="126"/>
      <c r="F79" s="126"/>
      <c r="G79" s="126"/>
      <c r="H79" s="126"/>
      <c r="I79" s="126"/>
      <c r="J79" s="126"/>
      <c r="K79" s="126"/>
    </row>
    <row r="80" spans="1:11" ht="12.75" customHeight="1">
      <c r="A80" s="126"/>
      <c r="B80" s="126"/>
      <c r="C80" s="126"/>
      <c r="D80" s="126"/>
      <c r="E80" s="126"/>
      <c r="F80" s="126"/>
      <c r="G80" s="126"/>
      <c r="H80" s="126"/>
      <c r="I80" s="126"/>
      <c r="J80" s="126"/>
      <c r="K80" s="126"/>
    </row>
    <row r="81" spans="1:11" ht="12.75" customHeight="1">
      <c r="A81" s="126"/>
      <c r="B81" s="126"/>
      <c r="C81" s="126"/>
      <c r="D81" s="126"/>
      <c r="E81" s="126"/>
      <c r="F81" s="126"/>
      <c r="G81" s="126"/>
      <c r="H81" s="126"/>
      <c r="I81" s="126"/>
      <c r="J81" s="126"/>
      <c r="K81" s="126"/>
    </row>
    <row r="82" spans="1:11" ht="12.75" customHeight="1">
      <c r="A82" s="126"/>
      <c r="B82" s="126"/>
      <c r="C82" s="126"/>
      <c r="D82" s="126"/>
      <c r="E82" s="126"/>
      <c r="F82" s="126"/>
      <c r="G82" s="126"/>
      <c r="H82" s="126"/>
      <c r="I82" s="126"/>
      <c r="J82" s="126"/>
      <c r="K82" s="126"/>
    </row>
    <row r="83" spans="1:11" ht="12.75" customHeight="1">
      <c r="A83" s="126"/>
      <c r="B83" s="126"/>
      <c r="C83" s="126"/>
      <c r="D83" s="126"/>
      <c r="E83" s="126"/>
      <c r="F83" s="126"/>
      <c r="G83" s="126"/>
      <c r="H83" s="126"/>
      <c r="I83" s="126"/>
      <c r="J83" s="126"/>
      <c r="K83" s="126"/>
    </row>
    <row r="84" spans="1:11" ht="12.75" customHeight="1">
      <c r="A84" s="126"/>
      <c r="B84" s="126"/>
      <c r="C84" s="126"/>
      <c r="D84" s="126"/>
      <c r="E84" s="126"/>
      <c r="F84" s="126"/>
      <c r="G84" s="126"/>
      <c r="H84" s="126"/>
      <c r="I84" s="126"/>
      <c r="J84" s="126"/>
      <c r="K84" s="126"/>
    </row>
    <row r="85" spans="1:11" ht="12.75" customHeight="1">
      <c r="A85" s="126"/>
      <c r="B85" s="126"/>
      <c r="C85" s="126"/>
      <c r="D85" s="126"/>
      <c r="E85" s="126"/>
      <c r="F85" s="126"/>
      <c r="G85" s="126"/>
      <c r="H85" s="126"/>
      <c r="I85" s="126"/>
      <c r="J85" s="126"/>
      <c r="K85" s="126"/>
    </row>
    <row r="86" spans="1:11" ht="12.75" customHeight="1">
      <c r="A86" s="126"/>
      <c r="B86" s="126"/>
      <c r="C86" s="126"/>
      <c r="D86" s="126"/>
      <c r="E86" s="126"/>
      <c r="F86" s="126"/>
      <c r="G86" s="126"/>
      <c r="H86" s="126"/>
      <c r="I86" s="126"/>
      <c r="J86" s="126"/>
      <c r="K86" s="126"/>
    </row>
    <row r="87" spans="1:11" ht="12.75" customHeight="1">
      <c r="A87" s="126"/>
      <c r="B87" s="126"/>
      <c r="C87" s="126"/>
      <c r="D87" s="126"/>
      <c r="E87" s="126"/>
      <c r="F87" s="126"/>
      <c r="G87" s="126"/>
      <c r="H87" s="126"/>
      <c r="I87" s="126"/>
      <c r="J87" s="126"/>
      <c r="K87" s="126"/>
    </row>
    <row r="88" spans="1:11" ht="12.75" customHeight="1">
      <c r="A88" s="126"/>
      <c r="B88" s="126"/>
      <c r="C88" s="126"/>
      <c r="D88" s="126"/>
      <c r="E88" s="126"/>
      <c r="F88" s="126"/>
      <c r="G88" s="126"/>
      <c r="H88" s="126"/>
      <c r="I88" s="126"/>
      <c r="J88" s="126"/>
      <c r="K88" s="126"/>
    </row>
    <row r="89" spans="1:11" ht="12.75" customHeight="1">
      <c r="A89" s="126"/>
      <c r="B89" s="126"/>
      <c r="C89" s="126"/>
      <c r="D89" s="126"/>
      <c r="E89" s="126"/>
      <c r="F89" s="126"/>
      <c r="G89" s="126"/>
      <c r="H89" s="126"/>
      <c r="I89" s="126"/>
      <c r="J89" s="126"/>
      <c r="K89" s="126"/>
    </row>
    <row r="90" spans="1:11" ht="12.75" customHeight="1">
      <c r="A90" s="126"/>
      <c r="B90" s="126"/>
      <c r="C90" s="126"/>
      <c r="D90" s="126"/>
      <c r="E90" s="126"/>
      <c r="F90" s="126"/>
      <c r="G90" s="126"/>
      <c r="H90" s="126"/>
      <c r="I90" s="126"/>
      <c r="J90" s="126"/>
      <c r="K90" s="126"/>
    </row>
    <row r="91" spans="1:11" ht="12.75" customHeight="1">
      <c r="A91" s="126"/>
      <c r="B91" s="126"/>
      <c r="C91" s="126"/>
      <c r="D91" s="126"/>
      <c r="E91" s="126"/>
      <c r="F91" s="126"/>
      <c r="G91" s="126"/>
      <c r="H91" s="126"/>
      <c r="I91" s="126"/>
      <c r="J91" s="126"/>
      <c r="K91" s="126"/>
    </row>
    <row r="92" spans="1:11" ht="12.75" customHeight="1">
      <c r="A92" s="126"/>
      <c r="B92" s="126"/>
      <c r="C92" s="126"/>
      <c r="D92" s="126"/>
      <c r="E92" s="126"/>
      <c r="F92" s="126"/>
      <c r="G92" s="126"/>
      <c r="H92" s="126"/>
      <c r="I92" s="126"/>
      <c r="J92" s="126"/>
      <c r="K92" s="126"/>
    </row>
    <row r="93" spans="1:11" ht="12.75" customHeight="1">
      <c r="A93" s="126"/>
      <c r="B93" s="126"/>
      <c r="C93" s="126"/>
      <c r="D93" s="126"/>
      <c r="E93" s="126"/>
      <c r="F93" s="126"/>
      <c r="G93" s="126"/>
      <c r="H93" s="126"/>
      <c r="I93" s="126"/>
      <c r="J93" s="126"/>
      <c r="K93" s="126"/>
    </row>
    <row r="94" spans="1:11" ht="12.75" customHeight="1">
      <c r="A94" s="126"/>
      <c r="B94" s="126"/>
      <c r="C94" s="126"/>
      <c r="D94" s="126"/>
      <c r="E94" s="126"/>
      <c r="F94" s="126"/>
      <c r="G94" s="126"/>
      <c r="H94" s="126"/>
      <c r="I94" s="126"/>
      <c r="J94" s="126"/>
      <c r="K94" s="126"/>
    </row>
    <row r="95" spans="1:11" ht="12.75" customHeight="1">
      <c r="A95" s="126"/>
      <c r="B95" s="126"/>
      <c r="C95" s="126"/>
      <c r="D95" s="126"/>
      <c r="E95" s="126"/>
      <c r="F95" s="126"/>
      <c r="G95" s="126"/>
      <c r="H95" s="126"/>
      <c r="I95" s="126"/>
      <c r="J95" s="126"/>
      <c r="K95" s="126"/>
    </row>
    <row r="96" spans="1:11" ht="12.75" customHeight="1">
      <c r="A96" s="126"/>
      <c r="B96" s="126"/>
      <c r="C96" s="126"/>
      <c r="D96" s="126"/>
      <c r="E96" s="126"/>
      <c r="F96" s="126"/>
      <c r="G96" s="126"/>
      <c r="H96" s="126"/>
      <c r="I96" s="126"/>
      <c r="J96" s="126"/>
      <c r="K96" s="126"/>
    </row>
    <row r="97" spans="1:11" ht="12.75" customHeight="1">
      <c r="A97" s="126"/>
      <c r="B97" s="126"/>
      <c r="C97" s="126"/>
      <c r="D97" s="126"/>
      <c r="E97" s="126"/>
      <c r="F97" s="126"/>
      <c r="G97" s="126"/>
      <c r="H97" s="126"/>
      <c r="I97" s="126"/>
      <c r="J97" s="126"/>
      <c r="K97" s="126"/>
    </row>
    <row r="98" spans="1:11" ht="12.75" customHeight="1">
      <c r="A98" s="126"/>
      <c r="B98" s="126"/>
      <c r="C98" s="126"/>
      <c r="D98" s="126"/>
      <c r="E98" s="126"/>
      <c r="F98" s="126"/>
      <c r="G98" s="126"/>
      <c r="H98" s="126"/>
      <c r="I98" s="126"/>
      <c r="J98" s="126"/>
      <c r="K98" s="126"/>
    </row>
    <row r="99" spans="1:11" ht="12.75" customHeight="1">
      <c r="A99" s="126"/>
      <c r="B99" s="126"/>
      <c r="C99" s="126"/>
      <c r="D99" s="126"/>
      <c r="E99" s="126"/>
      <c r="F99" s="126"/>
      <c r="G99" s="126"/>
      <c r="H99" s="126"/>
      <c r="I99" s="126"/>
      <c r="J99" s="126"/>
      <c r="K99" s="126"/>
    </row>
    <row r="100" spans="1:11" ht="12.75" customHeight="1">
      <c r="A100" s="126"/>
      <c r="B100" s="126"/>
      <c r="C100" s="126"/>
      <c r="D100" s="126"/>
      <c r="E100" s="126"/>
      <c r="F100" s="126"/>
      <c r="G100" s="126"/>
      <c r="H100" s="126"/>
      <c r="I100" s="126"/>
      <c r="J100" s="126"/>
      <c r="K100" s="126"/>
    </row>
    <row r="101" spans="1:11" ht="12.75" customHeight="1">
      <c r="A101" s="126"/>
      <c r="B101" s="126"/>
      <c r="C101" s="126"/>
      <c r="D101" s="126"/>
      <c r="E101" s="126"/>
      <c r="F101" s="126"/>
      <c r="G101" s="126"/>
      <c r="H101" s="126"/>
      <c r="I101" s="126"/>
      <c r="J101" s="126"/>
      <c r="K101" s="126"/>
    </row>
    <row r="102" ht="12.75" customHeight="1" hidden="1" thickBot="1"/>
    <row r="103" spans="2:30" ht="12.75" customHeight="1" hidden="1">
      <c r="B103" s="11" t="s">
        <v>36</v>
      </c>
      <c r="C103" s="82"/>
      <c r="D103" s="82"/>
      <c r="E103" s="82"/>
      <c r="F103" s="9"/>
      <c r="G103" s="9"/>
      <c r="H103" s="9"/>
      <c r="I103" s="9"/>
      <c r="J103" s="9"/>
      <c r="K103" s="83"/>
      <c r="AB103" s="56"/>
      <c r="AC103" s="104" t="str">
        <f>B103</f>
        <v>Derived data</v>
      </c>
      <c r="AD103" s="56"/>
    </row>
    <row r="104" spans="2:30" ht="12.75" customHeight="1" hidden="1">
      <c r="B104" s="55" t="s">
        <v>37</v>
      </c>
      <c r="C104" s="105" t="s">
        <v>346</v>
      </c>
      <c r="D104" s="68">
        <f aca="true" t="shared" si="8" ref="D104:K104">D59+D60+D61</f>
        <v>181.33800000000002</v>
      </c>
      <c r="E104" s="68">
        <f t="shared" si="8"/>
        <v>1080987</v>
      </c>
      <c r="F104" s="68">
        <f t="shared" si="8"/>
        <v>208.994</v>
      </c>
      <c r="G104" s="68">
        <f t="shared" si="8"/>
        <v>1037698</v>
      </c>
      <c r="H104" s="68">
        <f t="shared" si="8"/>
        <v>461.383</v>
      </c>
      <c r="I104" s="68">
        <f t="shared" si="8"/>
        <v>1971456</v>
      </c>
      <c r="J104" s="68">
        <f t="shared" si="8"/>
        <v>454.80299999999994</v>
      </c>
      <c r="K104" s="84">
        <f t="shared" si="8"/>
        <v>2011737</v>
      </c>
      <c r="AB104" s="103"/>
      <c r="AC104" s="107" t="str">
        <f>B104</f>
        <v>Printing + Writing Paper</v>
      </c>
      <c r="AD104" s="102"/>
    </row>
    <row r="105" spans="2:30" ht="12.75" customHeight="1" hidden="1">
      <c r="B105" s="99" t="s">
        <v>39</v>
      </c>
      <c r="C105" s="106" t="s">
        <v>346</v>
      </c>
      <c r="D105" s="100">
        <f aca="true" t="shared" si="9" ref="D105:K105">D62+(D64+D65+D66+D67)+D68</f>
        <v>147.872</v>
      </c>
      <c r="E105" s="100">
        <f t="shared" si="9"/>
        <v>1109802</v>
      </c>
      <c r="F105" s="100">
        <f t="shared" si="9"/>
        <v>153.93300000000002</v>
      </c>
      <c r="G105" s="100">
        <f t="shared" si="9"/>
        <v>1203558</v>
      </c>
      <c r="H105" s="100">
        <f t="shared" si="9"/>
        <v>98.993</v>
      </c>
      <c r="I105" s="100">
        <f t="shared" si="9"/>
        <v>681936</v>
      </c>
      <c r="J105" s="100">
        <f t="shared" si="9"/>
        <v>102.535</v>
      </c>
      <c r="K105" s="101">
        <f t="shared" si="9"/>
        <v>738862</v>
      </c>
      <c r="AB105" s="80"/>
      <c r="AC105" s="108" t="str">
        <f>B105</f>
        <v>Other Paper + Paperboard</v>
      </c>
      <c r="AD105" s="102"/>
    </row>
    <row r="106" spans="2:30" ht="12.75" customHeight="1" hidden="1" thickBot="1">
      <c r="B106" s="99" t="s">
        <v>48</v>
      </c>
      <c r="C106" s="106" t="s">
        <v>346</v>
      </c>
      <c r="D106" s="407">
        <f>D64+D65+D66+D67</f>
        <v>142.026</v>
      </c>
      <c r="E106" s="407">
        <f aca="true" t="shared" si="10" ref="E106:K106">E64+E65+E66+E67</f>
        <v>1002711</v>
      </c>
      <c r="F106" s="407">
        <f t="shared" si="10"/>
        <v>148.86100000000002</v>
      </c>
      <c r="G106" s="407">
        <f t="shared" si="10"/>
        <v>1091344</v>
      </c>
      <c r="H106" s="407">
        <f t="shared" si="10"/>
        <v>91.06599999999999</v>
      </c>
      <c r="I106" s="407">
        <f t="shared" si="10"/>
        <v>626503</v>
      </c>
      <c r="J106" s="407">
        <f t="shared" si="10"/>
        <v>98.865</v>
      </c>
      <c r="K106" s="408">
        <f t="shared" si="10"/>
        <v>708835</v>
      </c>
      <c r="AB106" s="409"/>
      <c r="AC106" s="410" t="str">
        <f>B106</f>
        <v>Wrapping  + Packaging Paper and Paperboard</v>
      </c>
      <c r="AD106" s="102"/>
    </row>
    <row r="107" spans="1:56" s="79" customFormat="1" ht="15" customHeight="1" hidden="1" thickBot="1">
      <c r="A107" s="51"/>
      <c r="B107" s="111" t="s">
        <v>342</v>
      </c>
      <c r="C107" s="110" t="s">
        <v>49</v>
      </c>
      <c r="D107" s="411">
        <f>D15-D16</f>
        <v>34.557</v>
      </c>
      <c r="E107" s="411">
        <f>E15-E16</f>
        <v>9373</v>
      </c>
      <c r="F107" s="411">
        <f aca="true" t="shared" si="11" ref="F107:K107">F15-F16</f>
        <v>1.4200000000000002</v>
      </c>
      <c r="G107" s="411">
        <f t="shared" si="11"/>
        <v>5973</v>
      </c>
      <c r="H107" s="411" t="e">
        <f t="shared" si="11"/>
        <v>#VALUE!</v>
      </c>
      <c r="I107" s="411" t="e">
        <f t="shared" si="11"/>
        <v>#VALUE!</v>
      </c>
      <c r="J107" s="411">
        <f t="shared" si="11"/>
        <v>108.153</v>
      </c>
      <c r="K107" s="412">
        <f t="shared" si="11"/>
        <v>41024</v>
      </c>
      <c r="L107" s="35"/>
      <c r="M107" s="35"/>
      <c r="N107" s="35"/>
      <c r="O107" s="35"/>
      <c r="P107" s="35"/>
      <c r="Q107" s="35"/>
      <c r="R107" s="35"/>
      <c r="S107" s="35"/>
      <c r="T107" s="35"/>
      <c r="U107" s="35"/>
      <c r="V107" s="35"/>
      <c r="W107" s="35"/>
      <c r="X107" s="35"/>
      <c r="Y107" s="35"/>
      <c r="Z107" s="35"/>
      <c r="AA107" s="350"/>
      <c r="AB107" s="109"/>
      <c r="AC107" s="410" t="str">
        <f>B107</f>
        <v>of which:Other</v>
      </c>
      <c r="AD107" s="90"/>
      <c r="AE107" s="90"/>
      <c r="AF107" s="90"/>
      <c r="AG107" s="90"/>
      <c r="AH107" s="90"/>
      <c r="AI107" s="90"/>
      <c r="AJ107" s="90"/>
      <c r="AK107" s="90"/>
      <c r="AL107" s="90"/>
      <c r="AM107" s="90"/>
      <c r="AN107" s="90"/>
      <c r="AO107" s="90"/>
      <c r="BC107" s="35"/>
      <c r="BD107" s="35"/>
    </row>
    <row r="108" ht="12.75" customHeight="1" hidden="1"/>
  </sheetData>
  <sheetProtection selectLockedCells="1"/>
  <mergeCells count="28">
    <mergeCell ref="BK8:BL8"/>
    <mergeCell ref="AE9:AF9"/>
    <mergeCell ref="AG9:AH9"/>
    <mergeCell ref="AI9:AJ9"/>
    <mergeCell ref="AK9:AL9"/>
    <mergeCell ref="D2:D3"/>
    <mergeCell ref="E2:E3"/>
    <mergeCell ref="B6:D6"/>
    <mergeCell ref="AI6:AL6"/>
    <mergeCell ref="H2:I2"/>
    <mergeCell ref="I4:K4"/>
    <mergeCell ref="AB2:AF4"/>
    <mergeCell ref="D8:G8"/>
    <mergeCell ref="H8:K8"/>
    <mergeCell ref="J9:K9"/>
    <mergeCell ref="D9:E9"/>
    <mergeCell ref="H9:I9"/>
    <mergeCell ref="F9:G9"/>
    <mergeCell ref="AN2:AR4"/>
    <mergeCell ref="BF2:BI4"/>
    <mergeCell ref="AE7:AL7"/>
    <mergeCell ref="AE8:AH8"/>
    <mergeCell ref="AI8:AL8"/>
    <mergeCell ref="AQ8:AR8"/>
    <mergeCell ref="AY8:AZ8"/>
    <mergeCell ref="BA8:BB8"/>
    <mergeCell ref="BI8:BJ8"/>
    <mergeCell ref="AS8:AT8"/>
  </mergeCells>
  <conditionalFormatting sqref="AY11:BB68 BI11:BL68">
    <cfRule type="cellIs" priority="5" dxfId="21" operator="equal" stopIfTrue="1">
      <formula>$AY$3</formula>
    </cfRule>
    <cfRule type="cellIs" priority="6" dxfId="22" operator="equal" stopIfTrue="1">
      <formula>$AY$4</formula>
    </cfRule>
    <cfRule type="cellIs" priority="7" dxfId="23" operator="equal" stopIfTrue="1">
      <formula>$AY$2</formula>
    </cfRule>
  </conditionalFormatting>
  <conditionalFormatting sqref="AQ11:AT68">
    <cfRule type="cellIs" priority="8" dxfId="24" operator="lessThan" stopIfTrue="1">
      <formula>0</formula>
    </cfRule>
  </conditionalFormatting>
  <conditionalFormatting sqref="D71:K71">
    <cfRule type="cellIs" priority="9" dxfId="0" operator="greaterThan" stopIfTrue="1">
      <formula>0</formula>
    </cfRule>
  </conditionalFormatting>
  <conditionalFormatting sqref="BC11:BD68">
    <cfRule type="containsText" priority="1" dxfId="25" operator="containsText" stopIfTrue="1" text="CHECK">
      <formula>NOT(ISERROR(SEARCH("CHECK",BC11)))</formula>
    </cfRule>
  </conditionalFormatting>
  <printOptions horizontalCentered="1"/>
  <pageMargins left="0.1968503937007874" right="0.1968503937007874" top="0.1968503937007874" bottom="0.1968503937007874" header="0" footer="0"/>
  <pageSetup fitToHeight="1" fitToWidth="1" horizontalDpi="600" verticalDpi="600" orientation="landscape" pageOrder="overThenDown" paperSize="9" scale="53" r:id="rId3"/>
  <colBreaks count="2" manualBreakCount="2">
    <brk id="11" max="65535" man="1"/>
    <brk id="38" max="65535" man="1"/>
  </colBreaks>
  <drawing r:id="rId2"/>
  <tableParts>
    <tablePart r:id="rId1"/>
  </tableParts>
</worksheet>
</file>

<file path=xl/worksheets/sheet3.xml><?xml version="1.0" encoding="utf-8"?>
<worksheet xmlns="http://schemas.openxmlformats.org/spreadsheetml/2006/main" xmlns:r="http://schemas.openxmlformats.org/officeDocument/2006/relationships">
  <sheetPr>
    <tabColor indexed="57"/>
    <pageSetUpPr fitToPage="1"/>
  </sheetPr>
  <dimension ref="A2:HN68"/>
  <sheetViews>
    <sheetView showGridLines="0" zoomScale="70" zoomScaleNormal="70" zoomScaleSheetLayoutView="100" zoomScalePageLayoutView="0" workbookViewId="0" topLeftCell="A1">
      <selection activeCell="A1" sqref="A1"/>
    </sheetView>
  </sheetViews>
  <sheetFormatPr defaultColWidth="9.625" defaultRowHeight="12.75" customHeight="1"/>
  <cols>
    <col min="1" max="1" width="11.25390625" style="81" customWidth="1"/>
    <col min="2" max="2" width="56.125" style="35" customWidth="1"/>
    <col min="3" max="6" width="25.75390625" style="35" customWidth="1"/>
    <col min="7" max="7" width="7.125" style="35" customWidth="1"/>
    <col min="8" max="9" width="7.25390625" style="35" customWidth="1"/>
    <col min="10" max="10" width="7.375" style="35" customWidth="1"/>
    <col min="11" max="13" width="9.625" style="35" customWidth="1"/>
    <col min="14" max="14" width="9.50390625" style="35" customWidth="1"/>
    <col min="15" max="15" width="6.875" style="35" customWidth="1"/>
    <col min="16" max="16" width="12.625" style="35" customWidth="1"/>
    <col min="17" max="17" width="58.625" style="35" customWidth="1"/>
    <col min="18" max="21" width="14.75390625" style="35" customWidth="1"/>
    <col min="22" max="16384" width="9.625" style="35" customWidth="1"/>
  </cols>
  <sheetData>
    <row r="1" ht="12.75" customHeight="1" thickBot="1"/>
    <row r="2" spans="1:20" ht="16.5" customHeight="1">
      <c r="A2" s="452"/>
      <c r="B2" s="453"/>
      <c r="C2" s="454"/>
      <c r="D2" s="455" t="s">
        <v>292</v>
      </c>
      <c r="E2" s="828" t="s">
        <v>435</v>
      </c>
      <c r="F2" s="129"/>
      <c r="G2" s="697"/>
      <c r="H2" s="697"/>
      <c r="I2" s="697"/>
      <c r="J2" s="697"/>
      <c r="K2" s="697"/>
      <c r="L2" s="697"/>
      <c r="M2" s="7"/>
      <c r="N2" s="6"/>
      <c r="T2" s="230"/>
    </row>
    <row r="3" spans="1:14" ht="16.5" customHeight="1">
      <c r="A3" s="456"/>
      <c r="B3" s="7"/>
      <c r="C3" s="7"/>
      <c r="D3" s="145" t="s">
        <v>255</v>
      </c>
      <c r="E3" s="140"/>
      <c r="F3" s="144"/>
      <c r="G3" s="697"/>
      <c r="H3" s="697"/>
      <c r="I3" s="697"/>
      <c r="J3" s="697"/>
      <c r="K3" s="697"/>
      <c r="L3" s="697"/>
      <c r="M3" s="7"/>
      <c r="N3" s="6"/>
    </row>
    <row r="4" spans="1:14" ht="16.5" customHeight="1">
      <c r="A4" s="456"/>
      <c r="B4" s="7"/>
      <c r="C4" s="413"/>
      <c r="D4" s="145"/>
      <c r="E4" s="140"/>
      <c r="F4" s="144"/>
      <c r="G4" s="697"/>
      <c r="H4" s="697"/>
      <c r="I4" s="697"/>
      <c r="J4" s="697"/>
      <c r="K4" s="697"/>
      <c r="L4" s="697"/>
      <c r="M4" s="7"/>
      <c r="N4" s="6"/>
    </row>
    <row r="5" spans="1:14" ht="16.5" customHeight="1">
      <c r="A5" s="456"/>
      <c r="B5" s="7"/>
      <c r="C5" s="7"/>
      <c r="D5" s="145" t="s">
        <v>251</v>
      </c>
      <c r="E5" s="140"/>
      <c r="F5" s="144"/>
      <c r="G5" s="697"/>
      <c r="H5" s="697"/>
      <c r="I5" s="697"/>
      <c r="J5" s="697"/>
      <c r="K5" s="697"/>
      <c r="L5" s="697"/>
      <c r="M5" s="7"/>
      <c r="N5" s="6"/>
    </row>
    <row r="6" spans="1:14" ht="16.5" customHeight="1">
      <c r="A6" s="456"/>
      <c r="B6" s="1329" t="s">
        <v>96</v>
      </c>
      <c r="C6" s="1345"/>
      <c r="D6" s="1283"/>
      <c r="E6" s="1284"/>
      <c r="F6" s="1344"/>
      <c r="G6" s="697"/>
      <c r="H6" s="697"/>
      <c r="I6" s="697"/>
      <c r="J6" s="697"/>
      <c r="K6" s="697"/>
      <c r="L6" s="697"/>
      <c r="M6" s="7"/>
      <c r="N6" s="6"/>
    </row>
    <row r="7" spans="1:14" ht="16.5" customHeight="1">
      <c r="A7" s="456"/>
      <c r="B7" s="1329"/>
      <c r="C7" s="1345"/>
      <c r="D7" s="145"/>
      <c r="E7" s="140"/>
      <c r="F7" s="144"/>
      <c r="G7" s="697"/>
      <c r="H7" s="697"/>
      <c r="I7" s="697"/>
      <c r="J7" s="697"/>
      <c r="K7" s="697"/>
      <c r="L7" s="697"/>
      <c r="M7" s="7"/>
      <c r="N7" s="6"/>
    </row>
    <row r="8" spans="1:19" ht="16.5" customHeight="1">
      <c r="A8" s="456"/>
      <c r="B8" s="1346" t="s">
        <v>245</v>
      </c>
      <c r="C8" s="1347"/>
      <c r="D8" s="145" t="s">
        <v>176</v>
      </c>
      <c r="E8" s="140"/>
      <c r="F8" s="136" t="e">
        <f>#REF!</f>
        <v>#REF!</v>
      </c>
      <c r="G8" s="697"/>
      <c r="H8" s="697"/>
      <c r="I8" s="697"/>
      <c r="J8" s="697"/>
      <c r="K8" s="697"/>
      <c r="L8" s="697"/>
      <c r="M8" s="7"/>
      <c r="N8" s="6"/>
      <c r="P8" s="1296" t="s">
        <v>181</v>
      </c>
      <c r="Q8" s="1296"/>
      <c r="R8" s="1296"/>
      <c r="S8" s="1296"/>
    </row>
    <row r="9" spans="1:19" ht="16.5" customHeight="1">
      <c r="A9" s="456"/>
      <c r="B9" s="1348" t="s">
        <v>22</v>
      </c>
      <c r="C9" s="1349"/>
      <c r="D9" s="458" t="s">
        <v>254</v>
      </c>
      <c r="E9" s="140"/>
      <c r="F9" s="144"/>
      <c r="G9" s="697"/>
      <c r="H9" s="697"/>
      <c r="I9" s="697"/>
      <c r="J9" s="697"/>
      <c r="K9" s="697"/>
      <c r="L9" s="697"/>
      <c r="M9" s="7"/>
      <c r="N9" s="6"/>
      <c r="P9" s="1296"/>
      <c r="Q9" s="1296"/>
      <c r="R9" s="1296"/>
      <c r="S9" s="1296"/>
    </row>
    <row r="10" spans="1:19" ht="16.5" customHeight="1">
      <c r="A10" s="456"/>
      <c r="B10" s="1346" t="s">
        <v>23</v>
      </c>
      <c r="C10" s="1346"/>
      <c r="D10" s="459" t="s">
        <v>238</v>
      </c>
      <c r="E10" s="460"/>
      <c r="F10" s="461"/>
      <c r="G10" s="697"/>
      <c r="H10" s="697"/>
      <c r="I10" s="697"/>
      <c r="J10" s="697"/>
      <c r="K10" s="697"/>
      <c r="L10" s="697"/>
      <c r="M10" s="7"/>
      <c r="N10" s="6"/>
      <c r="P10" s="1296"/>
      <c r="Q10" s="1296"/>
      <c r="R10" s="1296"/>
      <c r="S10" s="1296"/>
    </row>
    <row r="11" spans="1:19" ht="16.5" customHeight="1">
      <c r="A11" s="456"/>
      <c r="B11" s="457"/>
      <c r="C11" s="457"/>
      <c r="D11" s="459"/>
      <c r="E11" s="460"/>
      <c r="F11" s="461"/>
      <c r="G11" s="697"/>
      <c r="H11" s="697"/>
      <c r="I11" s="697"/>
      <c r="J11" s="697"/>
      <c r="K11" s="697"/>
      <c r="L11" s="697"/>
      <c r="M11" s="7"/>
      <c r="N11" s="6"/>
      <c r="P11" s="1296"/>
      <c r="Q11" s="1296"/>
      <c r="R11" s="1296"/>
      <c r="S11" s="1296"/>
    </row>
    <row r="12" spans="1:20" ht="18" customHeight="1">
      <c r="A12" s="456"/>
      <c r="B12" s="1330" t="s">
        <v>389</v>
      </c>
      <c r="C12" s="1350"/>
      <c r="D12" s="462"/>
      <c r="E12" s="420"/>
      <c r="F12" s="463"/>
      <c r="G12" s="1003" t="s">
        <v>182</v>
      </c>
      <c r="H12" s="1003" t="s">
        <v>182</v>
      </c>
      <c r="I12" s="1003" t="s">
        <v>182</v>
      </c>
      <c r="J12" s="1003" t="s">
        <v>182</v>
      </c>
      <c r="K12" s="1003" t="s">
        <v>183</v>
      </c>
      <c r="L12" s="1003" t="s">
        <v>183</v>
      </c>
      <c r="M12" s="1003" t="s">
        <v>183</v>
      </c>
      <c r="N12" s="1003" t="s">
        <v>183</v>
      </c>
      <c r="Q12" s="71" t="s">
        <v>35</v>
      </c>
      <c r="R12" s="1338" t="s">
        <v>32</v>
      </c>
      <c r="S12" s="1339"/>
      <c r="T12" s="10"/>
    </row>
    <row r="13" spans="1:14" ht="16.5" customHeight="1" thickBot="1">
      <c r="A13" s="456"/>
      <c r="B13" s="1336" t="s">
        <v>387</v>
      </c>
      <c r="C13" s="1337"/>
      <c r="D13" s="1004" t="s">
        <v>136</v>
      </c>
      <c r="E13" s="907"/>
      <c r="F13" s="464"/>
      <c r="G13" s="899"/>
      <c r="H13" s="699"/>
      <c r="I13" s="699"/>
      <c r="J13" s="699"/>
      <c r="K13" s="697"/>
      <c r="L13" s="697"/>
      <c r="M13" s="7"/>
      <c r="N13" s="6"/>
    </row>
    <row r="14" spans="1:21" s="449" customFormat="1" ht="17.25" customHeight="1">
      <c r="A14" s="1183" t="s">
        <v>256</v>
      </c>
      <c r="B14" s="1183" t="s">
        <v>256</v>
      </c>
      <c r="C14" s="1343" t="s">
        <v>30</v>
      </c>
      <c r="D14" s="1318"/>
      <c r="E14" s="1343" t="s">
        <v>31</v>
      </c>
      <c r="F14" s="1319"/>
      <c r="G14" s="700" t="s">
        <v>137</v>
      </c>
      <c r="H14" s="700"/>
      <c r="I14" s="700" t="s">
        <v>138</v>
      </c>
      <c r="J14" s="700"/>
      <c r="K14" s="700" t="s">
        <v>137</v>
      </c>
      <c r="L14" s="700"/>
      <c r="M14" s="700" t="s">
        <v>138</v>
      </c>
      <c r="N14" s="700"/>
      <c r="P14" s="276" t="s">
        <v>256</v>
      </c>
      <c r="Q14" s="277" t="s">
        <v>256</v>
      </c>
      <c r="R14" s="1340" t="s">
        <v>30</v>
      </c>
      <c r="S14" s="1342"/>
      <c r="T14" s="1340" t="s">
        <v>31</v>
      </c>
      <c r="U14" s="1341"/>
    </row>
    <row r="15" spans="1:21" s="126" customFormat="1" ht="12.75" customHeight="1">
      <c r="A15" s="465" t="s">
        <v>281</v>
      </c>
      <c r="B15" s="465" t="s">
        <v>238</v>
      </c>
      <c r="C15" s="682">
        <v>2013</v>
      </c>
      <c r="D15" s="682">
        <v>2014</v>
      </c>
      <c r="E15" s="682">
        <v>2013</v>
      </c>
      <c r="F15" s="683">
        <v>2014</v>
      </c>
      <c r="G15" s="703">
        <v>2013</v>
      </c>
      <c r="H15" s="704">
        <v>2014</v>
      </c>
      <c r="I15" s="704">
        <v>2013</v>
      </c>
      <c r="J15" s="704">
        <v>2014</v>
      </c>
      <c r="K15" s="704">
        <v>2013</v>
      </c>
      <c r="L15" s="212">
        <v>2014</v>
      </c>
      <c r="M15" s="704">
        <v>2013</v>
      </c>
      <c r="N15" s="704">
        <v>2014</v>
      </c>
      <c r="O15" s="34"/>
      <c r="P15" s="5" t="s">
        <v>246</v>
      </c>
      <c r="Q15" s="450"/>
      <c r="R15" s="48">
        <v>2013</v>
      </c>
      <c r="S15" s="48">
        <v>2014</v>
      </c>
      <c r="T15" s="48">
        <v>2013</v>
      </c>
      <c r="U15" s="278">
        <v>2014</v>
      </c>
    </row>
    <row r="16" spans="1:21" s="126" customFormat="1" ht="15.75" customHeight="1">
      <c r="A16" s="466">
        <v>11</v>
      </c>
      <c r="B16" s="1005" t="s">
        <v>50</v>
      </c>
      <c r="C16" s="1006"/>
      <c r="D16" s="1006"/>
      <c r="E16" s="1006"/>
      <c r="F16" s="1007"/>
      <c r="G16" s="705"/>
      <c r="H16" s="1008"/>
      <c r="I16" s="1008"/>
      <c r="J16" s="1008"/>
      <c r="K16" s="1008"/>
      <c r="L16" s="1008"/>
      <c r="M16" s="1008"/>
      <c r="N16" s="1008"/>
      <c r="O16" s="451"/>
      <c r="P16" s="279">
        <v>11</v>
      </c>
      <c r="Q16" s="124" t="s">
        <v>50</v>
      </c>
      <c r="R16" s="119"/>
      <c r="S16" s="120"/>
      <c r="T16" s="120"/>
      <c r="U16" s="280"/>
    </row>
    <row r="17" spans="1:21" s="380" customFormat="1" ht="15" customHeight="1">
      <c r="A17" s="1009" t="s">
        <v>348</v>
      </c>
      <c r="B17" s="1010" t="s">
        <v>349</v>
      </c>
      <c r="C17" s="310">
        <v>598484</v>
      </c>
      <c r="D17" s="310">
        <v>703893</v>
      </c>
      <c r="E17" s="310">
        <v>28370</v>
      </c>
      <c r="F17" s="936">
        <v>41296</v>
      </c>
      <c r="G17" s="712" t="s">
        <v>436</v>
      </c>
      <c r="H17" s="838" t="s">
        <v>436</v>
      </c>
      <c r="I17" s="838" t="s">
        <v>436</v>
      </c>
      <c r="J17" s="838" t="s">
        <v>436</v>
      </c>
      <c r="K17" s="838" t="s">
        <v>436</v>
      </c>
      <c r="L17" s="838" t="s">
        <v>436</v>
      </c>
      <c r="M17" s="838" t="s">
        <v>436</v>
      </c>
      <c r="N17" s="838" t="s">
        <v>436</v>
      </c>
      <c r="O17" s="1011"/>
      <c r="P17" s="14" t="s">
        <v>348</v>
      </c>
      <c r="Q17" s="16" t="s">
        <v>349</v>
      </c>
      <c r="R17" s="723">
        <v>0</v>
      </c>
      <c r="S17" s="723">
        <v>0</v>
      </c>
      <c r="T17" s="723">
        <v>0</v>
      </c>
      <c r="U17" s="1012">
        <v>0</v>
      </c>
    </row>
    <row r="18" spans="1:21" s="79" customFormat="1" ht="15" customHeight="1">
      <c r="A18" s="467" t="s">
        <v>350</v>
      </c>
      <c r="B18" s="468" t="s">
        <v>240</v>
      </c>
      <c r="C18" s="1013">
        <v>443957</v>
      </c>
      <c r="D18" s="1013">
        <v>542283</v>
      </c>
      <c r="E18" s="1013">
        <v>20209</v>
      </c>
      <c r="F18" s="1014">
        <v>32905</v>
      </c>
      <c r="G18" s="705"/>
      <c r="H18" s="1008"/>
      <c r="I18" s="1008"/>
      <c r="J18" s="1008"/>
      <c r="K18" s="1008" t="s">
        <v>436</v>
      </c>
      <c r="L18" s="1008" t="s">
        <v>436</v>
      </c>
      <c r="M18" s="1008" t="s">
        <v>436</v>
      </c>
      <c r="N18" s="1008" t="s">
        <v>436</v>
      </c>
      <c r="O18" s="92"/>
      <c r="P18" s="14" t="s">
        <v>350</v>
      </c>
      <c r="Q18" s="1015" t="s">
        <v>240</v>
      </c>
      <c r="R18" s="1016" t="s">
        <v>238</v>
      </c>
      <c r="S18" s="735" t="s">
        <v>238</v>
      </c>
      <c r="T18" s="735" t="s">
        <v>238</v>
      </c>
      <c r="U18" s="847" t="s">
        <v>238</v>
      </c>
    </row>
    <row r="19" spans="1:21" s="79" customFormat="1" ht="15" customHeight="1">
      <c r="A19" s="467" t="s">
        <v>28</v>
      </c>
      <c r="B19" s="468" t="s">
        <v>351</v>
      </c>
      <c r="C19" s="1013">
        <v>154527</v>
      </c>
      <c r="D19" s="1017">
        <v>161610</v>
      </c>
      <c r="E19" s="1013">
        <v>8161</v>
      </c>
      <c r="F19" s="1018">
        <v>8391</v>
      </c>
      <c r="G19" s="705"/>
      <c r="H19" s="1008"/>
      <c r="I19" s="1008"/>
      <c r="J19" s="1008"/>
      <c r="K19" s="1008" t="s">
        <v>436</v>
      </c>
      <c r="L19" s="1008" t="s">
        <v>436</v>
      </c>
      <c r="M19" s="1008" t="s">
        <v>436</v>
      </c>
      <c r="N19" s="1008" t="s">
        <v>436</v>
      </c>
      <c r="O19" s="92"/>
      <c r="P19" s="14" t="s">
        <v>28</v>
      </c>
      <c r="Q19" s="1015" t="s">
        <v>351</v>
      </c>
      <c r="R19" s="1016" t="s">
        <v>238</v>
      </c>
      <c r="S19" s="735" t="s">
        <v>238</v>
      </c>
      <c r="T19" s="735" t="s">
        <v>238</v>
      </c>
      <c r="U19" s="847" t="s">
        <v>238</v>
      </c>
    </row>
    <row r="20" spans="1:21" s="79" customFormat="1" ht="15" customHeight="1">
      <c r="A20" s="469" t="s">
        <v>29</v>
      </c>
      <c r="B20" s="470" t="s">
        <v>352</v>
      </c>
      <c r="C20" s="1013" t="s">
        <v>393</v>
      </c>
      <c r="D20" s="1019">
        <v>0</v>
      </c>
      <c r="E20" s="1013" t="s">
        <v>393</v>
      </c>
      <c r="F20" s="1018">
        <v>0</v>
      </c>
      <c r="G20" s="705"/>
      <c r="H20" s="1008"/>
      <c r="I20" s="1008"/>
      <c r="J20" s="1008"/>
      <c r="K20" s="1008" t="s">
        <v>436</v>
      </c>
      <c r="L20" s="1008" t="s">
        <v>436</v>
      </c>
      <c r="M20" s="1008" t="s">
        <v>436</v>
      </c>
      <c r="N20" s="1008" t="s">
        <v>436</v>
      </c>
      <c r="O20" s="92"/>
      <c r="P20" s="14" t="s">
        <v>29</v>
      </c>
      <c r="Q20" s="20" t="s">
        <v>352</v>
      </c>
      <c r="R20" s="1016" t="s">
        <v>436</v>
      </c>
      <c r="S20" s="735" t="s">
        <v>436</v>
      </c>
      <c r="T20" s="735" t="s">
        <v>436</v>
      </c>
      <c r="U20" s="847" t="s">
        <v>436</v>
      </c>
    </row>
    <row r="21" spans="1:21" s="79" customFormat="1" ht="15" customHeight="1">
      <c r="A21" s="467" t="s">
        <v>353</v>
      </c>
      <c r="B21" s="471" t="s">
        <v>354</v>
      </c>
      <c r="C21" s="1013">
        <v>335621</v>
      </c>
      <c r="D21" s="1019">
        <v>357876</v>
      </c>
      <c r="E21" s="1013">
        <v>89576</v>
      </c>
      <c r="F21" s="1018">
        <v>131868</v>
      </c>
      <c r="G21" s="705"/>
      <c r="H21" s="1008"/>
      <c r="I21" s="1008"/>
      <c r="J21" s="1008"/>
      <c r="K21" s="1008" t="s">
        <v>436</v>
      </c>
      <c r="L21" s="1008" t="s">
        <v>436</v>
      </c>
      <c r="M21" s="1008" t="s">
        <v>436</v>
      </c>
      <c r="N21" s="1008" t="s">
        <v>436</v>
      </c>
      <c r="O21" s="92"/>
      <c r="P21" s="14" t="s">
        <v>353</v>
      </c>
      <c r="Q21" s="33" t="s">
        <v>354</v>
      </c>
      <c r="R21" s="734"/>
      <c r="S21" s="735"/>
      <c r="T21" s="735"/>
      <c r="U21" s="847"/>
    </row>
    <row r="22" spans="1:21" s="79" customFormat="1" ht="15" customHeight="1">
      <c r="A22" s="469" t="s">
        <v>355</v>
      </c>
      <c r="B22" s="472" t="s">
        <v>135</v>
      </c>
      <c r="C22" s="1013">
        <v>175891</v>
      </c>
      <c r="D22" s="1019">
        <v>183159</v>
      </c>
      <c r="E22" s="1013">
        <v>6655</v>
      </c>
      <c r="F22" s="1018">
        <v>7154</v>
      </c>
      <c r="G22" s="705"/>
      <c r="H22" s="1008"/>
      <c r="I22" s="1008"/>
      <c r="J22" s="1008"/>
      <c r="K22" s="1008" t="s">
        <v>436</v>
      </c>
      <c r="L22" s="1008" t="s">
        <v>436</v>
      </c>
      <c r="M22" s="1008" t="s">
        <v>436</v>
      </c>
      <c r="N22" s="1008" t="s">
        <v>436</v>
      </c>
      <c r="O22" s="92"/>
      <c r="P22" s="14" t="s">
        <v>355</v>
      </c>
      <c r="Q22" s="33" t="s">
        <v>135</v>
      </c>
      <c r="R22" s="734"/>
      <c r="S22" s="735"/>
      <c r="T22" s="735"/>
      <c r="U22" s="847"/>
    </row>
    <row r="23" spans="1:21" s="79" customFormat="1" ht="15" customHeight="1">
      <c r="A23" s="469" t="s">
        <v>357</v>
      </c>
      <c r="B23" s="473" t="s">
        <v>95</v>
      </c>
      <c r="C23" s="1013">
        <v>382194</v>
      </c>
      <c r="D23" s="1019">
        <v>403939</v>
      </c>
      <c r="E23" s="1013">
        <v>47759</v>
      </c>
      <c r="F23" s="1018">
        <v>8783</v>
      </c>
      <c r="G23" s="705"/>
      <c r="H23" s="1008"/>
      <c r="I23" s="1008"/>
      <c r="J23" s="1008"/>
      <c r="K23" s="1008" t="s">
        <v>436</v>
      </c>
      <c r="L23" s="1008" t="s">
        <v>436</v>
      </c>
      <c r="M23" s="1008" t="s">
        <v>436</v>
      </c>
      <c r="N23" s="1008" t="s">
        <v>436</v>
      </c>
      <c r="O23" s="92"/>
      <c r="P23" s="14" t="s">
        <v>357</v>
      </c>
      <c r="Q23" s="33" t="s">
        <v>95</v>
      </c>
      <c r="R23" s="734"/>
      <c r="S23" s="735"/>
      <c r="T23" s="735"/>
      <c r="U23" s="847"/>
    </row>
    <row r="24" spans="1:21" s="79" customFormat="1" ht="15" customHeight="1">
      <c r="A24" s="467" t="s">
        <v>359</v>
      </c>
      <c r="B24" s="474" t="s">
        <v>356</v>
      </c>
      <c r="C24" s="1013">
        <v>3547838</v>
      </c>
      <c r="D24" s="1019">
        <v>3666229</v>
      </c>
      <c r="E24" s="1013">
        <v>421075</v>
      </c>
      <c r="F24" s="1018">
        <v>439479</v>
      </c>
      <c r="G24" s="705"/>
      <c r="H24" s="1008"/>
      <c r="I24" s="1008"/>
      <c r="J24" s="1008"/>
      <c r="K24" s="1008" t="s">
        <v>436</v>
      </c>
      <c r="L24" s="1008" t="s">
        <v>436</v>
      </c>
      <c r="M24" s="1008" t="s">
        <v>436</v>
      </c>
      <c r="N24" s="1008" t="s">
        <v>436</v>
      </c>
      <c r="O24" s="92"/>
      <c r="P24" s="14" t="s">
        <v>359</v>
      </c>
      <c r="Q24" s="33" t="s">
        <v>356</v>
      </c>
      <c r="R24" s="734"/>
      <c r="S24" s="735"/>
      <c r="T24" s="735"/>
      <c r="U24" s="847"/>
    </row>
    <row r="25" spans="1:21" s="79" customFormat="1" ht="15" customHeight="1">
      <c r="A25" s="467">
        <v>11.6</v>
      </c>
      <c r="B25" s="475" t="s">
        <v>358</v>
      </c>
      <c r="C25" s="1013">
        <v>5895380</v>
      </c>
      <c r="D25" s="1019">
        <v>6330008</v>
      </c>
      <c r="E25" s="1013">
        <v>1217861</v>
      </c>
      <c r="F25" s="1018">
        <v>1148818</v>
      </c>
      <c r="G25" s="705"/>
      <c r="H25" s="1008"/>
      <c r="I25" s="1008"/>
      <c r="J25" s="1008"/>
      <c r="K25" s="1008" t="s">
        <v>436</v>
      </c>
      <c r="L25" s="1008" t="s">
        <v>436</v>
      </c>
      <c r="M25" s="1008" t="s">
        <v>436</v>
      </c>
      <c r="N25" s="1008" t="s">
        <v>436</v>
      </c>
      <c r="O25" s="92"/>
      <c r="P25" s="14">
        <v>11.6</v>
      </c>
      <c r="Q25" s="44" t="s">
        <v>358</v>
      </c>
      <c r="R25" s="734"/>
      <c r="S25" s="735"/>
      <c r="T25" s="735"/>
      <c r="U25" s="847"/>
    </row>
    <row r="26" spans="1:21" s="79" customFormat="1" ht="15" customHeight="1">
      <c r="A26" s="467">
        <v>11.7</v>
      </c>
      <c r="B26" s="471" t="s">
        <v>360</v>
      </c>
      <c r="C26" s="1013">
        <v>3130747</v>
      </c>
      <c r="D26" s="1019">
        <v>3245431</v>
      </c>
      <c r="E26" s="1013">
        <v>104227</v>
      </c>
      <c r="F26" s="1018">
        <v>258082</v>
      </c>
      <c r="G26" s="705"/>
      <c r="H26" s="1008"/>
      <c r="I26" s="1008"/>
      <c r="J26" s="1008"/>
      <c r="K26" s="1008" t="s">
        <v>436</v>
      </c>
      <c r="L26" s="1008" t="s">
        <v>436</v>
      </c>
      <c r="M26" s="1008" t="s">
        <v>436</v>
      </c>
      <c r="N26" s="1008" t="s">
        <v>436</v>
      </c>
      <c r="O26" s="92"/>
      <c r="P26" s="14">
        <v>11.7</v>
      </c>
      <c r="Q26" s="33" t="s">
        <v>360</v>
      </c>
      <c r="R26" s="734"/>
      <c r="S26" s="735"/>
      <c r="T26" s="735"/>
      <c r="U26" s="847"/>
    </row>
    <row r="27" spans="1:21" s="79" customFormat="1" ht="15" customHeight="1">
      <c r="A27" s="476" t="s">
        <v>94</v>
      </c>
      <c r="B27" s="470" t="s">
        <v>24</v>
      </c>
      <c r="C27" s="1013">
        <v>2153340</v>
      </c>
      <c r="D27" s="1019">
        <v>2329498</v>
      </c>
      <c r="E27" s="1013">
        <v>32887</v>
      </c>
      <c r="F27" s="1018">
        <v>66104</v>
      </c>
      <c r="G27" s="705"/>
      <c r="H27" s="1008"/>
      <c r="I27" s="1008"/>
      <c r="J27" s="1008"/>
      <c r="K27" s="1008" t="s">
        <v>436</v>
      </c>
      <c r="L27" s="1008" t="s">
        <v>436</v>
      </c>
      <c r="M27" s="1008" t="s">
        <v>436</v>
      </c>
      <c r="N27" s="1008" t="s">
        <v>436</v>
      </c>
      <c r="O27" s="92"/>
      <c r="P27" s="15" t="s">
        <v>94</v>
      </c>
      <c r="Q27" s="21" t="s">
        <v>24</v>
      </c>
      <c r="R27" s="734" t="s">
        <v>436</v>
      </c>
      <c r="S27" s="734" t="s">
        <v>436</v>
      </c>
      <c r="T27" s="734" t="s">
        <v>436</v>
      </c>
      <c r="U27" s="868" t="s">
        <v>436</v>
      </c>
    </row>
    <row r="28" spans="1:222" s="366" customFormat="1" ht="15" customHeight="1">
      <c r="A28" s="477">
        <v>12</v>
      </c>
      <c r="B28" s="1005" t="s">
        <v>361</v>
      </c>
      <c r="C28" s="1006"/>
      <c r="D28" s="1006"/>
      <c r="E28" s="1006"/>
      <c r="F28" s="1007"/>
      <c r="G28" s="1020"/>
      <c r="H28" s="1020"/>
      <c r="I28" s="1020"/>
      <c r="J28" s="1020"/>
      <c r="K28" s="1020"/>
      <c r="L28" s="1020"/>
      <c r="M28" s="1020"/>
      <c r="N28" s="1021"/>
      <c r="O28" s="92"/>
      <c r="P28" s="281">
        <v>12</v>
      </c>
      <c r="Q28" s="124" t="s">
        <v>361</v>
      </c>
      <c r="R28" s="122" t="s">
        <v>238</v>
      </c>
      <c r="S28" s="123" t="s">
        <v>238</v>
      </c>
      <c r="T28" s="123" t="s">
        <v>238</v>
      </c>
      <c r="U28" s="282" t="s">
        <v>238</v>
      </c>
      <c r="V28" s="79"/>
      <c r="W28" s="79"/>
      <c r="X28" s="79"/>
      <c r="Y28" s="79"/>
      <c r="Z28" s="79"/>
      <c r="AA28" s="79"/>
      <c r="AB28" s="79"/>
      <c r="AC28" s="79"/>
      <c r="AD28" s="79"/>
      <c r="AE28" s="79"/>
      <c r="AF28" s="79"/>
      <c r="AG28" s="79"/>
      <c r="AH28" s="79"/>
      <c r="AI28" s="79"/>
      <c r="AJ28" s="79"/>
      <c r="AK28" s="79"/>
      <c r="AL28" s="79"/>
      <c r="AM28" s="79"/>
      <c r="AN28" s="79"/>
      <c r="AO28" s="79"/>
      <c r="AP28" s="79"/>
      <c r="AQ28" s="79"/>
      <c r="AR28" s="79"/>
      <c r="AS28" s="79"/>
      <c r="AT28" s="79"/>
      <c r="AU28" s="79"/>
      <c r="AV28" s="79"/>
      <c r="AW28" s="79"/>
      <c r="AX28" s="79"/>
      <c r="AY28" s="79"/>
      <c r="AZ28" s="79"/>
      <c r="BA28" s="79"/>
      <c r="BB28" s="79"/>
      <c r="BC28" s="79"/>
      <c r="BD28" s="79"/>
      <c r="BE28" s="79"/>
      <c r="BF28" s="79"/>
      <c r="BG28" s="79"/>
      <c r="BH28" s="79"/>
      <c r="BI28" s="79"/>
      <c r="BJ28" s="79"/>
      <c r="BK28" s="79"/>
      <c r="BL28" s="79"/>
      <c r="BM28" s="79"/>
      <c r="BN28" s="79"/>
      <c r="BO28" s="79"/>
      <c r="BP28" s="79"/>
      <c r="BQ28" s="79"/>
      <c r="BR28" s="79"/>
      <c r="BS28" s="79"/>
      <c r="BT28" s="79"/>
      <c r="BU28" s="79"/>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c r="CU28" s="79"/>
      <c r="CV28" s="79"/>
      <c r="CW28" s="79"/>
      <c r="CX28" s="79"/>
      <c r="CY28" s="79"/>
      <c r="CZ28" s="79"/>
      <c r="DA28" s="79"/>
      <c r="DB28" s="79"/>
      <c r="DC28" s="79"/>
      <c r="DD28" s="79"/>
      <c r="DE28" s="79"/>
      <c r="DF28" s="79"/>
      <c r="DG28" s="79"/>
      <c r="DH28" s="79"/>
      <c r="DI28" s="79"/>
      <c r="DJ28" s="79"/>
      <c r="DK28" s="79"/>
      <c r="DL28" s="79"/>
      <c r="DM28" s="79"/>
      <c r="DN28" s="79"/>
      <c r="DO28" s="79"/>
      <c r="DP28" s="79"/>
      <c r="DQ28" s="79"/>
      <c r="DR28" s="79"/>
      <c r="DS28" s="79"/>
      <c r="DT28" s="79"/>
      <c r="DU28" s="79"/>
      <c r="DV28" s="79"/>
      <c r="DW28" s="79"/>
      <c r="DX28" s="79"/>
      <c r="DY28" s="79"/>
      <c r="DZ28" s="79"/>
      <c r="EA28" s="79"/>
      <c r="EB28" s="79"/>
      <c r="EC28" s="79"/>
      <c r="ED28" s="79"/>
      <c r="EE28" s="79"/>
      <c r="EF28" s="79"/>
      <c r="EG28" s="79"/>
      <c r="EH28" s="79"/>
      <c r="EI28" s="79"/>
      <c r="EJ28" s="79"/>
      <c r="EK28" s="79"/>
      <c r="EL28" s="79"/>
      <c r="EM28" s="79"/>
      <c r="EN28" s="79"/>
      <c r="EO28" s="79"/>
      <c r="EP28" s="79"/>
      <c r="EQ28" s="79"/>
      <c r="ER28" s="79"/>
      <c r="ES28" s="79"/>
      <c r="ET28" s="79"/>
      <c r="EU28" s="79"/>
      <c r="EV28" s="79"/>
      <c r="EW28" s="79"/>
      <c r="EX28" s="79"/>
      <c r="EY28" s="79"/>
      <c r="EZ28" s="79"/>
      <c r="FA28" s="79"/>
      <c r="FB28" s="79"/>
      <c r="FC28" s="79"/>
      <c r="FD28" s="79"/>
      <c r="FE28" s="79"/>
      <c r="FF28" s="79"/>
      <c r="FG28" s="79"/>
      <c r="FH28" s="79"/>
      <c r="FI28" s="79"/>
      <c r="FJ28" s="79"/>
      <c r="FK28" s="79"/>
      <c r="FL28" s="79"/>
      <c r="FM28" s="79"/>
      <c r="FN28" s="79"/>
      <c r="FO28" s="79"/>
      <c r="FP28" s="79"/>
      <c r="FQ28" s="79"/>
      <c r="FR28" s="79"/>
      <c r="FS28" s="79"/>
      <c r="FT28" s="79"/>
      <c r="FU28" s="79"/>
      <c r="FV28" s="79"/>
      <c r="FW28" s="79"/>
      <c r="FX28" s="79"/>
      <c r="FY28" s="79"/>
      <c r="FZ28" s="79"/>
      <c r="GA28" s="79"/>
      <c r="GB28" s="79"/>
      <c r="GC28" s="79"/>
      <c r="GD28" s="79"/>
      <c r="GE28" s="79"/>
      <c r="GF28" s="79"/>
      <c r="GG28" s="79"/>
      <c r="GH28" s="79"/>
      <c r="GI28" s="79"/>
      <c r="GJ28" s="79"/>
      <c r="GK28" s="79"/>
      <c r="GL28" s="79"/>
      <c r="GM28" s="79"/>
      <c r="GN28" s="79"/>
      <c r="GO28" s="79"/>
      <c r="GP28" s="79"/>
      <c r="GQ28" s="79"/>
      <c r="GR28" s="79"/>
      <c r="GS28" s="79"/>
      <c r="GT28" s="79"/>
      <c r="GU28" s="79"/>
      <c r="GV28" s="79"/>
      <c r="GW28" s="79"/>
      <c r="GX28" s="79"/>
      <c r="GY28" s="79"/>
      <c r="GZ28" s="79"/>
      <c r="HA28" s="79"/>
      <c r="HB28" s="79"/>
      <c r="HC28" s="79"/>
      <c r="HD28" s="79"/>
      <c r="HE28" s="79"/>
      <c r="HF28" s="79"/>
      <c r="HG28" s="79"/>
      <c r="HH28" s="79"/>
      <c r="HI28" s="79"/>
      <c r="HJ28" s="79"/>
      <c r="HK28" s="79"/>
      <c r="HL28" s="79"/>
      <c r="HM28" s="79"/>
      <c r="HN28" s="79"/>
    </row>
    <row r="29" spans="1:21" s="79" customFormat="1" ht="15" customHeight="1">
      <c r="A29" s="467">
        <v>12.1</v>
      </c>
      <c r="B29" s="478" t="s">
        <v>362</v>
      </c>
      <c r="C29" s="1019">
        <v>38684</v>
      </c>
      <c r="D29" s="1019">
        <v>43879</v>
      </c>
      <c r="E29" s="1019">
        <v>7203</v>
      </c>
      <c r="F29" s="1018">
        <v>3136</v>
      </c>
      <c r="G29" s="705"/>
      <c r="H29" s="1008"/>
      <c r="I29" s="1008"/>
      <c r="J29" s="1008"/>
      <c r="K29" s="1008" t="s">
        <v>436</v>
      </c>
      <c r="L29" s="1008" t="s">
        <v>436</v>
      </c>
      <c r="M29" s="1008" t="s">
        <v>436</v>
      </c>
      <c r="N29" s="1008" t="s">
        <v>436</v>
      </c>
      <c r="O29" s="92"/>
      <c r="P29" s="14">
        <v>12.1</v>
      </c>
      <c r="Q29" s="16" t="s">
        <v>362</v>
      </c>
      <c r="R29" s="734"/>
      <c r="S29" s="735"/>
      <c r="T29" s="735"/>
      <c r="U29" s="847"/>
    </row>
    <row r="30" spans="1:21" s="79" customFormat="1" ht="15" customHeight="1">
      <c r="A30" s="467">
        <v>12.2</v>
      </c>
      <c r="B30" s="479" t="s">
        <v>363</v>
      </c>
      <c r="C30" s="1019">
        <v>265373</v>
      </c>
      <c r="D30" s="1019">
        <v>282585</v>
      </c>
      <c r="E30" s="1019">
        <v>13960</v>
      </c>
      <c r="F30" s="1018">
        <v>9060</v>
      </c>
      <c r="G30" s="705"/>
      <c r="H30" s="1008"/>
      <c r="I30" s="1008"/>
      <c r="J30" s="1008"/>
      <c r="K30" s="1008" t="s">
        <v>436</v>
      </c>
      <c r="L30" s="1008" t="s">
        <v>436</v>
      </c>
      <c r="M30" s="1008" t="s">
        <v>436</v>
      </c>
      <c r="N30" s="1008" t="s">
        <v>436</v>
      </c>
      <c r="O30" s="92"/>
      <c r="P30" s="14">
        <v>12.2</v>
      </c>
      <c r="Q30" s="16" t="s">
        <v>363</v>
      </c>
      <c r="R30" s="734"/>
      <c r="S30" s="735"/>
      <c r="T30" s="735"/>
      <c r="U30" s="847"/>
    </row>
    <row r="31" spans="1:21" s="79" customFormat="1" ht="15" customHeight="1">
      <c r="A31" s="467">
        <v>12.3</v>
      </c>
      <c r="B31" s="479" t="s">
        <v>364</v>
      </c>
      <c r="C31" s="1019">
        <v>3511</v>
      </c>
      <c r="D31" s="1019">
        <v>2654</v>
      </c>
      <c r="E31" s="1019">
        <v>29</v>
      </c>
      <c r="F31" s="1018">
        <v>87</v>
      </c>
      <c r="G31" s="705"/>
      <c r="H31" s="1008"/>
      <c r="I31" s="1008"/>
      <c r="J31" s="1008"/>
      <c r="K31" s="1008" t="s">
        <v>436</v>
      </c>
      <c r="L31" s="1008" t="s">
        <v>436</v>
      </c>
      <c r="M31" s="1008" t="s">
        <v>436</v>
      </c>
      <c r="N31" s="1008" t="s">
        <v>436</v>
      </c>
      <c r="O31" s="92"/>
      <c r="P31" s="14">
        <v>12.3</v>
      </c>
      <c r="Q31" s="16" t="s">
        <v>364</v>
      </c>
      <c r="R31" s="734"/>
      <c r="S31" s="735"/>
      <c r="T31" s="735"/>
      <c r="U31" s="847"/>
    </row>
    <row r="32" spans="1:21" s="79" customFormat="1" ht="15" customHeight="1">
      <c r="A32" s="467">
        <v>12.4</v>
      </c>
      <c r="B32" s="479" t="s">
        <v>365</v>
      </c>
      <c r="C32" s="1019">
        <v>1800977</v>
      </c>
      <c r="D32" s="1019">
        <v>1888338</v>
      </c>
      <c r="E32" s="1019">
        <v>68167</v>
      </c>
      <c r="F32" s="1018">
        <v>131210</v>
      </c>
      <c r="G32" s="705"/>
      <c r="H32" s="1008"/>
      <c r="I32" s="1008"/>
      <c r="J32" s="1008"/>
      <c r="K32" s="1008" t="s">
        <v>436</v>
      </c>
      <c r="L32" s="1008" t="s">
        <v>436</v>
      </c>
      <c r="M32" s="1008" t="s">
        <v>436</v>
      </c>
      <c r="N32" s="1008" t="s">
        <v>436</v>
      </c>
      <c r="O32" s="92"/>
      <c r="P32" s="14">
        <v>12.4</v>
      </c>
      <c r="Q32" s="16" t="s">
        <v>365</v>
      </c>
      <c r="R32" s="734"/>
      <c r="S32" s="735"/>
      <c r="T32" s="735"/>
      <c r="U32" s="847"/>
    </row>
    <row r="33" spans="1:21" s="79" customFormat="1" ht="15" customHeight="1">
      <c r="A33" s="467">
        <v>12.5</v>
      </c>
      <c r="B33" s="478" t="s">
        <v>366</v>
      </c>
      <c r="C33" s="1019">
        <v>1152708</v>
      </c>
      <c r="D33" s="1019">
        <v>1262641</v>
      </c>
      <c r="E33" s="1019">
        <v>171552</v>
      </c>
      <c r="F33" s="1018">
        <v>195223</v>
      </c>
      <c r="G33" s="705"/>
      <c r="H33" s="1008"/>
      <c r="I33" s="1008"/>
      <c r="J33" s="1008"/>
      <c r="K33" s="1008" t="s">
        <v>436</v>
      </c>
      <c r="L33" s="1008" t="s">
        <v>436</v>
      </c>
      <c r="M33" s="1008" t="s">
        <v>436</v>
      </c>
      <c r="N33" s="1008" t="s">
        <v>436</v>
      </c>
      <c r="O33" s="92"/>
      <c r="P33" s="14">
        <v>12.5</v>
      </c>
      <c r="Q33" s="22" t="s">
        <v>366</v>
      </c>
      <c r="R33" s="734"/>
      <c r="S33" s="735"/>
      <c r="T33" s="735"/>
      <c r="U33" s="847"/>
    </row>
    <row r="34" spans="1:21" s="79" customFormat="1" ht="15" customHeight="1">
      <c r="A34" s="480">
        <v>12.6</v>
      </c>
      <c r="B34" s="481" t="s">
        <v>367</v>
      </c>
      <c r="C34" s="1019">
        <v>1104422</v>
      </c>
      <c r="D34" s="1019">
        <v>1172693</v>
      </c>
      <c r="E34" s="1019">
        <v>153627</v>
      </c>
      <c r="F34" s="1018">
        <v>63619</v>
      </c>
      <c r="G34" s="705"/>
      <c r="H34" s="1008"/>
      <c r="I34" s="1008"/>
      <c r="J34" s="1008"/>
      <c r="K34" s="1008" t="s">
        <v>436</v>
      </c>
      <c r="L34" s="1008" t="s">
        <v>436</v>
      </c>
      <c r="M34" s="1008" t="s">
        <v>436</v>
      </c>
      <c r="N34" s="1008" t="s">
        <v>436</v>
      </c>
      <c r="O34" s="92"/>
      <c r="P34" s="14">
        <v>12.6</v>
      </c>
      <c r="Q34" s="121" t="s">
        <v>367</v>
      </c>
      <c r="R34" s="734" t="s">
        <v>436</v>
      </c>
      <c r="S34" s="735" t="s">
        <v>436</v>
      </c>
      <c r="T34" s="735" t="s">
        <v>436</v>
      </c>
      <c r="U34" s="847" t="s">
        <v>436</v>
      </c>
    </row>
    <row r="35" spans="1:21" s="79" customFormat="1" ht="15" customHeight="1">
      <c r="A35" s="467" t="s">
        <v>51</v>
      </c>
      <c r="B35" s="482" t="s">
        <v>25</v>
      </c>
      <c r="C35" s="1019">
        <v>114360</v>
      </c>
      <c r="D35" s="1019">
        <v>141600</v>
      </c>
      <c r="E35" s="1019">
        <v>13930</v>
      </c>
      <c r="F35" s="1018">
        <v>7340</v>
      </c>
      <c r="G35" s="705"/>
      <c r="H35" s="1008"/>
      <c r="I35" s="1008"/>
      <c r="J35" s="1008"/>
      <c r="K35" s="1008" t="s">
        <v>436</v>
      </c>
      <c r="L35" s="1008" t="s">
        <v>436</v>
      </c>
      <c r="M35" s="1008" t="s">
        <v>436</v>
      </c>
      <c r="N35" s="1008" t="s">
        <v>436</v>
      </c>
      <c r="O35" s="92"/>
      <c r="P35" s="14" t="s">
        <v>51</v>
      </c>
      <c r="Q35" s="19" t="s">
        <v>25</v>
      </c>
      <c r="R35" s="734" t="s">
        <v>436</v>
      </c>
      <c r="S35" s="735" t="s">
        <v>436</v>
      </c>
      <c r="T35" s="735" t="s">
        <v>436</v>
      </c>
      <c r="U35" s="847" t="s">
        <v>436</v>
      </c>
    </row>
    <row r="36" spans="1:21" s="79" customFormat="1" ht="15" customHeight="1">
      <c r="A36" s="467" t="s">
        <v>52</v>
      </c>
      <c r="B36" s="482" t="s">
        <v>26</v>
      </c>
      <c r="C36" s="1019">
        <v>96452</v>
      </c>
      <c r="D36" s="1019">
        <v>101080</v>
      </c>
      <c r="E36" s="1019">
        <v>5748</v>
      </c>
      <c r="F36" s="1018">
        <v>202</v>
      </c>
      <c r="G36" s="705"/>
      <c r="H36" s="1008"/>
      <c r="I36" s="1008"/>
      <c r="J36" s="1008"/>
      <c r="K36" s="1008" t="s">
        <v>436</v>
      </c>
      <c r="L36" s="1008" t="s">
        <v>436</v>
      </c>
      <c r="M36" s="1008" t="s">
        <v>436</v>
      </c>
      <c r="N36" s="1008" t="s">
        <v>436</v>
      </c>
      <c r="O36" s="92"/>
      <c r="P36" s="14" t="s">
        <v>52</v>
      </c>
      <c r="Q36" s="19" t="s">
        <v>26</v>
      </c>
      <c r="R36" s="734" t="s">
        <v>436</v>
      </c>
      <c r="S36" s="735" t="s">
        <v>436</v>
      </c>
      <c r="T36" s="735" t="s">
        <v>436</v>
      </c>
      <c r="U36" s="847" t="s">
        <v>436</v>
      </c>
    </row>
    <row r="37" spans="1:21" s="79" customFormat="1" ht="15" customHeight="1" thickBot="1">
      <c r="A37" s="483" t="s">
        <v>53</v>
      </c>
      <c r="B37" s="1184" t="s">
        <v>27</v>
      </c>
      <c r="C37" s="1019">
        <v>20609</v>
      </c>
      <c r="D37" s="1022">
        <v>28477</v>
      </c>
      <c r="E37" s="1019">
        <v>440</v>
      </c>
      <c r="F37" s="1023">
        <v>290</v>
      </c>
      <c r="G37" s="705"/>
      <c r="H37" s="1008"/>
      <c r="I37" s="1008"/>
      <c r="J37" s="1008"/>
      <c r="K37" s="1008" t="s">
        <v>436</v>
      </c>
      <c r="L37" s="1008" t="s">
        <v>436</v>
      </c>
      <c r="M37" s="1008" t="s">
        <v>436</v>
      </c>
      <c r="N37" s="1008" t="s">
        <v>436</v>
      </c>
      <c r="O37" s="92"/>
      <c r="P37" s="882" t="s">
        <v>53</v>
      </c>
      <c r="Q37" s="23" t="s">
        <v>27</v>
      </c>
      <c r="R37" s="885" t="s">
        <v>436</v>
      </c>
      <c r="S37" s="1024" t="s">
        <v>436</v>
      </c>
      <c r="T37" s="1024" t="s">
        <v>436</v>
      </c>
      <c r="U37" s="886" t="s">
        <v>436</v>
      </c>
    </row>
    <row r="38" spans="1:16" ht="15" customHeight="1" thickBot="1">
      <c r="A38" s="34"/>
      <c r="B38" s="127"/>
      <c r="C38" s="127"/>
      <c r="D38" s="34"/>
      <c r="E38" s="34"/>
      <c r="F38" s="34"/>
      <c r="L38" s="10"/>
      <c r="M38" s="10"/>
      <c r="P38" s="61" t="s">
        <v>238</v>
      </c>
    </row>
    <row r="39" spans="1:13" ht="12.75" customHeight="1" thickBot="1">
      <c r="A39" s="34"/>
      <c r="B39" s="406" t="s">
        <v>158</v>
      </c>
      <c r="C39" s="332">
        <v>0</v>
      </c>
      <c r="D39" s="332">
        <v>0</v>
      </c>
      <c r="E39" s="332">
        <v>0</v>
      </c>
      <c r="F39" s="332">
        <v>0</v>
      </c>
      <c r="M39" s="10"/>
    </row>
    <row r="40" spans="1:13" ht="12.75" customHeight="1" thickBot="1">
      <c r="A40" s="34"/>
      <c r="B40" s="406" t="s">
        <v>175</v>
      </c>
      <c r="C40" s="332">
        <v>5</v>
      </c>
      <c r="D40" s="332">
        <v>4</v>
      </c>
      <c r="E40" s="332">
        <v>5</v>
      </c>
      <c r="F40" s="332">
        <v>4</v>
      </c>
      <c r="M40" s="10"/>
    </row>
    <row r="41" spans="1:13" ht="12.75" customHeight="1">
      <c r="A41" s="34"/>
      <c r="B41" s="126"/>
      <c r="C41" s="126"/>
      <c r="D41" s="126"/>
      <c r="E41" s="126"/>
      <c r="F41" s="126"/>
      <c r="M41" s="10"/>
    </row>
    <row r="42" spans="1:13" ht="12.75" customHeight="1">
      <c r="A42" s="34"/>
      <c r="B42" s="126"/>
      <c r="C42" s="126"/>
      <c r="D42" s="126"/>
      <c r="E42" s="126"/>
      <c r="F42" s="126"/>
      <c r="M42" s="10"/>
    </row>
    <row r="43" spans="1:13" ht="12.75" customHeight="1">
      <c r="A43" s="34"/>
      <c r="B43" s="126"/>
      <c r="C43" s="126"/>
      <c r="D43" s="126"/>
      <c r="E43" s="126"/>
      <c r="F43" s="126"/>
      <c r="M43" s="10"/>
    </row>
    <row r="44" spans="1:13" ht="12.75" customHeight="1">
      <c r="A44" s="34"/>
      <c r="B44" s="126"/>
      <c r="C44" s="126"/>
      <c r="D44" s="126"/>
      <c r="E44" s="126"/>
      <c r="F44" s="126"/>
      <c r="M44" s="10"/>
    </row>
    <row r="45" spans="1:13" ht="12.75" customHeight="1">
      <c r="A45" s="34"/>
      <c r="B45" s="126"/>
      <c r="C45" s="126"/>
      <c r="D45" s="126"/>
      <c r="E45" s="126"/>
      <c r="F45" s="126"/>
      <c r="M45" s="10"/>
    </row>
    <row r="46" spans="1:6" ht="12.75" customHeight="1">
      <c r="A46" s="34"/>
      <c r="B46" s="126"/>
      <c r="C46" s="126"/>
      <c r="D46" s="126"/>
      <c r="E46" s="126"/>
      <c r="F46" s="126"/>
    </row>
    <row r="47" spans="1:6" ht="12.75" customHeight="1">
      <c r="A47" s="34"/>
      <c r="B47" s="126"/>
      <c r="C47" s="126"/>
      <c r="D47" s="126"/>
      <c r="E47" s="126"/>
      <c r="F47" s="126"/>
    </row>
    <row r="48" spans="1:6" ht="12.75" customHeight="1">
      <c r="A48" s="34"/>
      <c r="B48" s="126"/>
      <c r="C48" s="126"/>
      <c r="D48" s="126"/>
      <c r="E48" s="126"/>
      <c r="F48" s="126"/>
    </row>
    <row r="61" ht="12.75" customHeight="1">
      <c r="N61" s="93"/>
    </row>
    <row r="62" ht="12.75" customHeight="1">
      <c r="N62" s="93"/>
    </row>
    <row r="63" ht="12.75" customHeight="1">
      <c r="N63" s="93"/>
    </row>
    <row r="68" spans="20:23" ht="12.75" customHeight="1">
      <c r="T68" s="93" t="s">
        <v>238</v>
      </c>
      <c r="U68" s="93" t="s">
        <v>238</v>
      </c>
      <c r="V68" s="93" t="s">
        <v>238</v>
      </c>
      <c r="W68" s="93" t="s">
        <v>238</v>
      </c>
    </row>
  </sheetData>
  <sheetProtection selectLockedCells="1"/>
  <mergeCells count="13">
    <mergeCell ref="D6:F6"/>
    <mergeCell ref="B6:C7"/>
    <mergeCell ref="B8:C8"/>
    <mergeCell ref="B9:C9"/>
    <mergeCell ref="B10:C10"/>
    <mergeCell ref="B12:C12"/>
    <mergeCell ref="B13:C13"/>
    <mergeCell ref="P8:S11"/>
    <mergeCell ref="R12:S12"/>
    <mergeCell ref="T14:U14"/>
    <mergeCell ref="R14:S14"/>
    <mergeCell ref="C14:D14"/>
    <mergeCell ref="E14:F14"/>
  </mergeCells>
  <conditionalFormatting sqref="C40:F40">
    <cfRule type="cellIs" priority="1" dxfId="0" operator="greaterThan" stopIfTrue="1">
      <formula>0</formula>
    </cfRule>
  </conditionalFormatting>
  <printOptions/>
  <pageMargins left="0" right="0" top="0.3937007874015748" bottom="0.3937007874015748" header="0.5118110236220472" footer="0.5118110236220472"/>
  <pageSetup fitToHeight="1" fitToWidth="1" horizontalDpi="600" verticalDpi="600" orientation="landscape" paperSize="9" scale="84" r:id="rId2"/>
  <colBreaks count="1" manualBreakCount="1">
    <brk id="6" min="1" max="38" man="1"/>
  </colBreaks>
  <drawing r:id="rId1"/>
</worksheet>
</file>

<file path=xl/worksheets/sheet4.xml><?xml version="1.0" encoding="utf-8"?>
<worksheet xmlns="http://schemas.openxmlformats.org/spreadsheetml/2006/main" xmlns:r="http://schemas.openxmlformats.org/officeDocument/2006/relationships">
  <sheetPr>
    <tabColor indexed="57"/>
  </sheetPr>
  <dimension ref="A5:R17"/>
  <sheetViews>
    <sheetView zoomScale="85" zoomScaleNormal="85" zoomScalePageLayoutView="0" workbookViewId="0" topLeftCell="A1">
      <selection activeCell="A1" sqref="A1"/>
    </sheetView>
  </sheetViews>
  <sheetFormatPr defaultColWidth="11.00390625" defaultRowHeight="12.75"/>
  <cols>
    <col min="1" max="2" width="9.00390625" style="0" customWidth="1"/>
    <col min="3" max="4" width="14.00390625" style="0" bestFit="1" customWidth="1"/>
    <col min="5" max="5" width="9.00390625" style="0" customWidth="1"/>
    <col min="6" max="6" width="14.00390625" style="0" bestFit="1" customWidth="1"/>
    <col min="7" max="7" width="9.00390625" style="0" customWidth="1"/>
    <col min="8" max="8" width="14.00390625" style="0" bestFit="1" customWidth="1"/>
    <col min="9" max="9" width="9.00390625" style="0" customWidth="1"/>
    <col min="10" max="10" width="14.00390625" style="0" bestFit="1" customWidth="1"/>
    <col min="11" max="13" width="9.00390625" style="0" customWidth="1"/>
    <col min="14" max="14" width="14.00390625" style="0" bestFit="1" customWidth="1"/>
  </cols>
  <sheetData>
    <row r="5" spans="1:3" ht="12">
      <c r="A5" s="1186" t="s">
        <v>408</v>
      </c>
      <c r="C5" s="1187" t="s">
        <v>401</v>
      </c>
    </row>
    <row r="8" ht="12.75" thickBot="1"/>
    <row r="9" spans="1:18" ht="12">
      <c r="A9" s="1356" t="s">
        <v>236</v>
      </c>
      <c r="B9" s="1351" t="s">
        <v>256</v>
      </c>
      <c r="C9" s="1369" t="s">
        <v>235</v>
      </c>
      <c r="D9" s="1370"/>
      <c r="E9" s="1370"/>
      <c r="F9" s="1370"/>
      <c r="G9" s="1370"/>
      <c r="H9" s="1370"/>
      <c r="I9" s="1370"/>
      <c r="J9" s="1370"/>
      <c r="K9" s="1371"/>
      <c r="M9" s="1364" t="s">
        <v>236</v>
      </c>
      <c r="N9" s="1354" t="s">
        <v>400</v>
      </c>
      <c r="O9" s="1362" t="s">
        <v>402</v>
      </c>
      <c r="P9" s="1362"/>
      <c r="Q9" s="1362"/>
      <c r="R9" s="1363"/>
    </row>
    <row r="10" spans="1:18" ht="12">
      <c r="A10" s="1357"/>
      <c r="B10" s="1352"/>
      <c r="C10" s="1194" t="s">
        <v>184</v>
      </c>
      <c r="D10" s="1367" t="s">
        <v>398</v>
      </c>
      <c r="E10" s="1367"/>
      <c r="F10" s="1367" t="s">
        <v>399</v>
      </c>
      <c r="G10" s="1367"/>
      <c r="H10" s="1367" t="s">
        <v>396</v>
      </c>
      <c r="I10" s="1367"/>
      <c r="J10" s="1367" t="s">
        <v>397</v>
      </c>
      <c r="K10" s="1368"/>
      <c r="M10" s="1365"/>
      <c r="N10" s="1355"/>
      <c r="O10" s="1197" t="s">
        <v>403</v>
      </c>
      <c r="P10" s="1197" t="s">
        <v>404</v>
      </c>
      <c r="Q10" s="1197" t="s">
        <v>405</v>
      </c>
      <c r="R10" s="1198" t="s">
        <v>406</v>
      </c>
    </row>
    <row r="11" spans="1:18" ht="12.75" thickBot="1">
      <c r="A11" s="1358"/>
      <c r="B11" s="1353"/>
      <c r="C11" s="1195" t="s">
        <v>401</v>
      </c>
      <c r="D11" s="1188" t="s">
        <v>401</v>
      </c>
      <c r="E11" s="1188" t="s">
        <v>226</v>
      </c>
      <c r="F11" s="1188" t="s">
        <v>401</v>
      </c>
      <c r="G11" s="1188" t="s">
        <v>226</v>
      </c>
      <c r="H11" s="1188" t="s">
        <v>401</v>
      </c>
      <c r="I11" s="1188" t="s">
        <v>226</v>
      </c>
      <c r="J11" s="1188" t="s">
        <v>401</v>
      </c>
      <c r="K11" s="1189" t="s">
        <v>226</v>
      </c>
      <c r="M11" s="1366"/>
      <c r="N11" s="1195" t="s">
        <v>401</v>
      </c>
      <c r="O11" s="1188"/>
      <c r="P11" s="1188"/>
      <c r="Q11" s="1188"/>
      <c r="R11" s="1189"/>
    </row>
    <row r="12" spans="1:18" ht="12">
      <c r="A12" s="1190">
        <v>2013</v>
      </c>
      <c r="B12" s="1359" t="s">
        <v>407</v>
      </c>
      <c r="C12" s="1196">
        <v>36.16</v>
      </c>
      <c r="D12" s="1191">
        <v>0.519</v>
      </c>
      <c r="E12" s="1191">
        <v>7168</v>
      </c>
      <c r="F12" s="1191">
        <v>8.299</v>
      </c>
      <c r="G12" s="1191">
        <v>92446</v>
      </c>
      <c r="H12" s="1191">
        <v>0.012</v>
      </c>
      <c r="I12" s="1191">
        <v>261</v>
      </c>
      <c r="J12" s="1191">
        <v>0.02</v>
      </c>
      <c r="K12" s="1192">
        <v>215</v>
      </c>
      <c r="M12" s="1199">
        <v>2013</v>
      </c>
      <c r="N12" s="1196">
        <v>43.94</v>
      </c>
      <c r="O12" s="1191"/>
      <c r="P12" s="1191"/>
      <c r="Q12" s="1191"/>
      <c r="R12" s="1192"/>
    </row>
    <row r="13" spans="1:18" ht="12.75" thickBot="1">
      <c r="A13" s="1193">
        <v>2014</v>
      </c>
      <c r="B13" s="1353"/>
      <c r="C13" s="1195">
        <v>34.25</v>
      </c>
      <c r="D13" s="1188">
        <v>0.662</v>
      </c>
      <c r="E13" s="1188">
        <v>9302</v>
      </c>
      <c r="F13" s="1188">
        <v>9.497</v>
      </c>
      <c r="G13" s="1188">
        <v>126437</v>
      </c>
      <c r="H13" s="1188">
        <v>0.018</v>
      </c>
      <c r="I13" s="1188">
        <v>318</v>
      </c>
      <c r="J13" s="1188">
        <v>0.105</v>
      </c>
      <c r="K13" s="1189">
        <v>871</v>
      </c>
      <c r="M13" s="1200">
        <v>2014</v>
      </c>
      <c r="N13" s="1195">
        <v>43.085</v>
      </c>
      <c r="O13" s="1188"/>
      <c r="P13" s="1188"/>
      <c r="Q13" s="1188"/>
      <c r="R13" s="1189"/>
    </row>
    <row r="14" spans="1:18" ht="12">
      <c r="A14" s="1190">
        <v>2013</v>
      </c>
      <c r="B14" s="1360" t="s">
        <v>395</v>
      </c>
      <c r="C14" s="1196"/>
      <c r="D14" s="1191"/>
      <c r="E14" s="1191"/>
      <c r="F14" s="1191"/>
      <c r="G14" s="1191"/>
      <c r="H14" s="1191"/>
      <c r="I14" s="1191"/>
      <c r="J14" s="1191"/>
      <c r="K14" s="1192"/>
      <c r="M14" s="1199">
        <v>2013</v>
      </c>
      <c r="N14" s="1196">
        <v>0</v>
      </c>
      <c r="O14" s="1191"/>
      <c r="P14" s="1191"/>
      <c r="Q14" s="1191"/>
      <c r="R14" s="1192"/>
    </row>
    <row r="15" spans="1:18" ht="12.75" thickBot="1">
      <c r="A15" s="1193">
        <v>2014</v>
      </c>
      <c r="B15" s="1361"/>
      <c r="C15" s="1195"/>
      <c r="D15" s="1188"/>
      <c r="E15" s="1188"/>
      <c r="F15" s="1188"/>
      <c r="G15" s="1188"/>
      <c r="H15" s="1188"/>
      <c r="I15" s="1188"/>
      <c r="J15" s="1188"/>
      <c r="K15" s="1189"/>
      <c r="M15" s="1200">
        <v>2014</v>
      </c>
      <c r="N15" s="1195">
        <v>0</v>
      </c>
      <c r="O15" s="1188"/>
      <c r="P15" s="1188"/>
      <c r="Q15" s="1188"/>
      <c r="R15" s="1189"/>
    </row>
    <row r="17" spans="1:5" ht="12">
      <c r="A17" s="1282" t="s">
        <v>434</v>
      </c>
      <c r="B17" s="1282"/>
      <c r="C17" s="1282"/>
      <c r="D17" s="1282"/>
      <c r="E17" s="1282"/>
    </row>
  </sheetData>
  <sheetProtection/>
  <mergeCells count="12">
    <mergeCell ref="J10:K10"/>
    <mergeCell ref="C9:K9"/>
    <mergeCell ref="B9:B11"/>
    <mergeCell ref="N9:N10"/>
    <mergeCell ref="A9:A11"/>
    <mergeCell ref="B12:B13"/>
    <mergeCell ref="B14:B15"/>
    <mergeCell ref="O9:R9"/>
    <mergeCell ref="M9:M11"/>
    <mergeCell ref="D10:E10"/>
    <mergeCell ref="F10:G10"/>
    <mergeCell ref="H10:I10"/>
  </mergeCells>
  <dataValidations count="1">
    <dataValidation type="list" allowBlank="1" showInputMessage="1" showErrorMessage="1" sqref="C5">
      <formula1>"Please select, 1000 m3, 1000 mt"</formula1>
    </dataValidation>
  </dataValidations>
  <printOptions/>
  <pageMargins left="0.7" right="0.7" top="0.75" bottom="0.75" header="0.3" footer="0.3"/>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tabColor indexed="57"/>
    <pageSetUpPr fitToPage="1"/>
  </sheetPr>
  <dimension ref="A2:BB53"/>
  <sheetViews>
    <sheetView showGridLines="0" zoomScale="70" zoomScaleNormal="70" zoomScaleSheetLayoutView="100" zoomScalePageLayoutView="0" workbookViewId="0" topLeftCell="A1">
      <selection activeCell="A1" sqref="A1"/>
    </sheetView>
  </sheetViews>
  <sheetFormatPr defaultColWidth="11.00390625" defaultRowHeight="12.75"/>
  <cols>
    <col min="1" max="1" width="10.25390625" style="350" customWidth="1"/>
    <col min="2" max="3" width="14.625" style="350" customWidth="1"/>
    <col min="4" max="4" width="73.50390625" style="350" customWidth="1"/>
    <col min="5" max="5" width="11.625" style="350" customWidth="1"/>
    <col min="6" max="13" width="15.125" style="350" customWidth="1"/>
    <col min="14" max="28" width="7.00390625" style="35" customWidth="1"/>
    <col min="29" max="29" width="7.00390625" style="350" customWidth="1"/>
    <col min="30" max="32" width="13.375" style="350" customWidth="1"/>
    <col min="33" max="33" width="55.75390625" style="350" customWidth="1"/>
    <col min="34" max="34" width="10.875" style="350" customWidth="1"/>
    <col min="35" max="41" width="13.375" style="350" customWidth="1"/>
    <col min="42" max="42" width="15.375" style="350" bestFit="1" customWidth="1"/>
    <col min="43" max="44" width="11.00390625" style="350" customWidth="1"/>
    <col min="45" max="46" width="14.625" style="350" bestFit="1" customWidth="1"/>
    <col min="47" max="47" width="68.875" style="350" bestFit="1" customWidth="1"/>
    <col min="48" max="48" width="9.25390625" style="350" bestFit="1" customWidth="1"/>
    <col min="49" max="52" width="9.75390625" style="350" bestFit="1" customWidth="1"/>
    <col min="53" max="16384" width="11.00390625" style="350" customWidth="1"/>
  </cols>
  <sheetData>
    <row r="1" ht="13.5" thickBot="1"/>
    <row r="2" spans="1:42" ht="16.5" customHeight="1">
      <c r="A2" s="510" t="s">
        <v>238</v>
      </c>
      <c r="B2" s="511"/>
      <c r="C2" s="511"/>
      <c r="D2" s="512"/>
      <c r="E2" s="512"/>
      <c r="F2" s="512"/>
      <c r="G2" s="512"/>
      <c r="H2" s="513" t="s">
        <v>347</v>
      </c>
      <c r="I2" s="1376" t="s">
        <v>435</v>
      </c>
      <c r="J2" s="1376"/>
      <c r="K2" s="514" t="s">
        <v>250</v>
      </c>
      <c r="L2" s="1377"/>
      <c r="M2" s="1378"/>
      <c r="N2" s="30"/>
      <c r="O2" s="30"/>
      <c r="P2" s="30"/>
      <c r="Q2" s="30"/>
      <c r="R2" s="30"/>
      <c r="S2" s="30"/>
      <c r="T2" s="30"/>
      <c r="U2" s="30"/>
      <c r="V2" s="30"/>
      <c r="W2" s="30"/>
      <c r="X2" s="30"/>
      <c r="Y2" s="30"/>
      <c r="Z2" s="30"/>
      <c r="AA2" s="30"/>
      <c r="AB2" s="30"/>
      <c r="AC2" s="899"/>
      <c r="AD2" s="1296"/>
      <c r="AE2" s="1296"/>
      <c r="AF2" s="1296"/>
      <c r="AG2" s="1296"/>
      <c r="AH2" s="484"/>
      <c r="AJ2" s="484"/>
      <c r="AK2" s="484"/>
      <c r="AL2" s="484"/>
      <c r="AM2" s="484"/>
      <c r="AN2" s="484"/>
      <c r="AO2" s="484"/>
      <c r="AP2" s="484"/>
    </row>
    <row r="3" spans="1:42" ht="16.5" customHeight="1">
      <c r="A3" s="515"/>
      <c r="B3" s="516" t="s">
        <v>238</v>
      </c>
      <c r="C3" s="516"/>
      <c r="D3" s="146"/>
      <c r="E3" s="146"/>
      <c r="F3" s="146"/>
      <c r="G3" s="146"/>
      <c r="H3" s="1379" t="s">
        <v>255</v>
      </c>
      <c r="I3" s="1294"/>
      <c r="J3" s="1294"/>
      <c r="K3" s="148"/>
      <c r="L3" s="149"/>
      <c r="M3" s="150"/>
      <c r="N3" s="30"/>
      <c r="O3" s="30"/>
      <c r="P3" s="30"/>
      <c r="Q3" s="30"/>
      <c r="R3" s="30"/>
      <c r="S3" s="30"/>
      <c r="T3" s="30"/>
      <c r="U3" s="30"/>
      <c r="V3" s="30"/>
      <c r="W3" s="30"/>
      <c r="X3" s="30"/>
      <c r="Y3" s="30"/>
      <c r="Z3" s="30"/>
      <c r="AA3" s="30"/>
      <c r="AB3" s="30"/>
      <c r="AC3" s="899"/>
      <c r="AD3" s="1296"/>
      <c r="AE3" s="1296"/>
      <c r="AF3" s="1296"/>
      <c r="AG3" s="1296"/>
      <c r="AH3" s="484"/>
      <c r="AJ3" s="484"/>
      <c r="AK3" s="484"/>
      <c r="AL3" s="484"/>
      <c r="AM3" s="484"/>
      <c r="AN3" s="484"/>
      <c r="AO3" s="484"/>
      <c r="AP3" s="484"/>
    </row>
    <row r="4" spans="1:42" ht="16.5" customHeight="1">
      <c r="A4" s="515"/>
      <c r="B4" s="516" t="s">
        <v>238</v>
      </c>
      <c r="C4" s="516"/>
      <c r="D4" s="146"/>
      <c r="E4" s="146"/>
      <c r="F4" s="146"/>
      <c r="G4" s="146"/>
      <c r="H4" s="1380" t="s">
        <v>238</v>
      </c>
      <c r="I4" s="1381"/>
      <c r="J4" s="1381"/>
      <c r="K4" s="1381"/>
      <c r="L4" s="1381"/>
      <c r="M4" s="1382"/>
      <c r="N4" s="30"/>
      <c r="O4" s="30"/>
      <c r="P4" s="30"/>
      <c r="Q4" s="30"/>
      <c r="R4" s="30"/>
      <c r="S4" s="30"/>
      <c r="T4" s="30"/>
      <c r="U4" s="30"/>
      <c r="V4" s="30"/>
      <c r="W4" s="30"/>
      <c r="X4" s="30"/>
      <c r="Y4" s="30"/>
      <c r="Z4" s="30"/>
      <c r="AA4" s="30"/>
      <c r="AB4" s="30"/>
      <c r="AC4" s="899"/>
      <c r="AD4" s="1296"/>
      <c r="AE4" s="1296"/>
      <c r="AF4" s="1296"/>
      <c r="AG4" s="1296"/>
      <c r="AH4" s="484"/>
      <c r="AJ4" s="484"/>
      <c r="AK4" s="484"/>
      <c r="AL4" s="484"/>
      <c r="AM4" s="484"/>
      <c r="AN4" s="484"/>
      <c r="AO4" s="484"/>
      <c r="AP4" s="484"/>
    </row>
    <row r="5" spans="1:48" ht="16.5" customHeight="1">
      <c r="A5" s="515"/>
      <c r="B5" s="516"/>
      <c r="C5" s="516"/>
      <c r="D5" s="1385" t="s">
        <v>98</v>
      </c>
      <c r="E5" s="1385"/>
      <c r="F5" s="1385"/>
      <c r="G5" s="1386"/>
      <c r="H5" s="1379" t="s">
        <v>251</v>
      </c>
      <c r="I5" s="1294"/>
      <c r="J5" s="149"/>
      <c r="K5" s="149"/>
      <c r="L5" s="149"/>
      <c r="M5" s="150"/>
      <c r="N5" s="30"/>
      <c r="O5" s="30"/>
      <c r="P5" s="30"/>
      <c r="Q5" s="30"/>
      <c r="R5" s="30"/>
      <c r="S5" s="30"/>
      <c r="T5" s="30"/>
      <c r="U5" s="30"/>
      <c r="V5" s="30"/>
      <c r="W5" s="30"/>
      <c r="X5" s="30"/>
      <c r="Y5" s="30"/>
      <c r="Z5" s="30"/>
      <c r="AA5" s="30"/>
      <c r="AB5" s="30"/>
      <c r="AC5" s="899"/>
      <c r="AD5" s="486"/>
      <c r="AE5" s="486"/>
      <c r="AF5" s="486"/>
      <c r="AG5" s="485" t="s">
        <v>101</v>
      </c>
      <c r="AH5" s="486"/>
      <c r="AI5" s="484" t="s">
        <v>97</v>
      </c>
      <c r="AJ5" s="486"/>
      <c r="AK5" s="486"/>
      <c r="AL5" s="486"/>
      <c r="AM5" s="486"/>
      <c r="AN5" s="486"/>
      <c r="AO5" s="486"/>
      <c r="AP5" s="486"/>
      <c r="AS5" s="1296" t="s">
        <v>181</v>
      </c>
      <c r="AT5" s="1296"/>
      <c r="AU5" s="1296"/>
      <c r="AV5" s="696"/>
    </row>
    <row r="6" spans="1:50" ht="16.5" customHeight="1">
      <c r="A6" s="515"/>
      <c r="B6" s="518" t="s">
        <v>238</v>
      </c>
      <c r="C6" s="518"/>
      <c r="D6" s="1385"/>
      <c r="E6" s="1385"/>
      <c r="F6" s="1385"/>
      <c r="G6" s="1386"/>
      <c r="H6" s="1380"/>
      <c r="I6" s="1381"/>
      <c r="J6" s="1381"/>
      <c r="K6" s="1381"/>
      <c r="L6" s="1381"/>
      <c r="M6" s="1382"/>
      <c r="N6" s="6"/>
      <c r="O6" s="7"/>
      <c r="P6" s="7"/>
      <c r="Q6" s="898"/>
      <c r="R6" s="7"/>
      <c r="S6" s="7"/>
      <c r="T6" s="7"/>
      <c r="U6" s="6"/>
      <c r="V6" s="6"/>
      <c r="W6" s="6"/>
      <c r="X6" s="6"/>
      <c r="Y6" s="6"/>
      <c r="Z6" s="6"/>
      <c r="AA6" s="6"/>
      <c r="AB6" s="6"/>
      <c r="AC6" s="899"/>
      <c r="AD6" s="484"/>
      <c r="AE6" s="484"/>
      <c r="AF6" s="484"/>
      <c r="AG6" s="484"/>
      <c r="AH6" s="484"/>
      <c r="AI6" s="487" t="s">
        <v>99</v>
      </c>
      <c r="AJ6" s="484"/>
      <c r="AK6" s="484"/>
      <c r="AL6" s="484"/>
      <c r="AM6" s="484"/>
      <c r="AN6" s="484"/>
      <c r="AO6" s="484"/>
      <c r="AP6" s="484"/>
      <c r="AS6" s="1296"/>
      <c r="AT6" s="1296"/>
      <c r="AU6" s="1296"/>
      <c r="AV6" s="696"/>
      <c r="AW6" s="368" t="s">
        <v>143</v>
      </c>
      <c r="AX6" s="367" t="s">
        <v>144</v>
      </c>
    </row>
    <row r="7" spans="1:50" ht="16.5" customHeight="1">
      <c r="A7" s="515"/>
      <c r="B7" s="516"/>
      <c r="C7" s="516"/>
      <c r="D7" s="1387" t="s">
        <v>245</v>
      </c>
      <c r="E7" s="1387"/>
      <c r="F7" s="1387"/>
      <c r="G7" s="1388"/>
      <c r="H7" s="151" t="s">
        <v>252</v>
      </c>
      <c r="I7" s="1393"/>
      <c r="J7" s="1393"/>
      <c r="K7" s="223" t="s">
        <v>253</v>
      </c>
      <c r="L7" s="1393"/>
      <c r="M7" s="1394"/>
      <c r="N7" s="6"/>
      <c r="O7" s="7"/>
      <c r="P7" s="7"/>
      <c r="Q7" s="901"/>
      <c r="R7" s="7"/>
      <c r="S7" s="7"/>
      <c r="T7" s="7"/>
      <c r="U7" s="6"/>
      <c r="V7" s="6"/>
      <c r="W7" s="6"/>
      <c r="X7" s="6"/>
      <c r="Y7" s="6"/>
      <c r="Z7" s="6"/>
      <c r="AA7" s="6"/>
      <c r="AB7" s="6"/>
      <c r="AC7" s="899"/>
      <c r="AD7" s="484"/>
      <c r="AE7" s="484"/>
      <c r="AF7" s="484"/>
      <c r="AG7" s="484"/>
      <c r="AH7" s="484"/>
      <c r="AI7" s="487" t="s">
        <v>100</v>
      </c>
      <c r="AJ7" s="484"/>
      <c r="AK7" s="484"/>
      <c r="AL7" s="484"/>
      <c r="AM7" s="484"/>
      <c r="AN7" s="484"/>
      <c r="AO7" s="484"/>
      <c r="AP7" s="484"/>
      <c r="AS7" s="1296"/>
      <c r="AT7" s="1296"/>
      <c r="AU7" s="1296"/>
      <c r="AV7" s="696"/>
      <c r="AW7" s="369" t="s">
        <v>145</v>
      </c>
      <c r="AX7" s="367" t="s">
        <v>151</v>
      </c>
    </row>
    <row r="8" spans="1:50" ht="16.5" customHeight="1">
      <c r="A8" s="515"/>
      <c r="B8" s="516"/>
      <c r="C8" s="516"/>
      <c r="D8" s="1387" t="s">
        <v>103</v>
      </c>
      <c r="E8" s="1387"/>
      <c r="F8" s="1387"/>
      <c r="G8" s="1387"/>
      <c r="H8" s="517" t="s">
        <v>254</v>
      </c>
      <c r="I8" s="149"/>
      <c r="J8" s="149"/>
      <c r="K8" s="148"/>
      <c r="L8" s="149"/>
      <c r="M8" s="150"/>
      <c r="N8" s="6"/>
      <c r="O8" s="7"/>
      <c r="P8" s="7"/>
      <c r="Q8" s="902"/>
      <c r="R8" s="7"/>
      <c r="S8" s="7"/>
      <c r="T8" s="7"/>
      <c r="U8" s="6"/>
      <c r="V8" s="6"/>
      <c r="W8" s="6"/>
      <c r="X8" s="6"/>
      <c r="Y8" s="6"/>
      <c r="Z8" s="6"/>
      <c r="AA8" s="6"/>
      <c r="AB8" s="6"/>
      <c r="AC8" s="899"/>
      <c r="AD8" s="484"/>
      <c r="AE8" s="484"/>
      <c r="AF8" s="484"/>
      <c r="AG8" s="484"/>
      <c r="AH8" s="484"/>
      <c r="AI8" s="487" t="s">
        <v>102</v>
      </c>
      <c r="AJ8" s="484"/>
      <c r="AK8" s="484"/>
      <c r="AL8" s="484"/>
      <c r="AM8" s="484"/>
      <c r="AN8" s="484"/>
      <c r="AO8" s="484"/>
      <c r="AP8" s="484"/>
      <c r="AS8" s="1296"/>
      <c r="AT8" s="1296"/>
      <c r="AU8" s="1296"/>
      <c r="AV8" s="696"/>
      <c r="AW8" s="369" t="s">
        <v>146</v>
      </c>
      <c r="AX8" s="367" t="s">
        <v>147</v>
      </c>
    </row>
    <row r="9" spans="1:50" ht="18">
      <c r="A9" s="515"/>
      <c r="B9" s="516"/>
      <c r="C9" s="516"/>
      <c r="D9" s="1387" t="s">
        <v>238</v>
      </c>
      <c r="E9" s="1387"/>
      <c r="F9" s="1387"/>
      <c r="G9" s="1387"/>
      <c r="H9" s="1397" t="s">
        <v>238</v>
      </c>
      <c r="I9" s="1398"/>
      <c r="J9" s="1398"/>
      <c r="K9" s="1398"/>
      <c r="L9" s="1398"/>
      <c r="M9" s="1399"/>
      <c r="N9" s="6"/>
      <c r="O9" s="7"/>
      <c r="P9" s="7"/>
      <c r="Q9" s="902"/>
      <c r="R9" s="7"/>
      <c r="S9" s="7"/>
      <c r="T9" s="7"/>
      <c r="U9" s="6"/>
      <c r="V9" s="903"/>
      <c r="W9" s="6"/>
      <c r="X9" s="6"/>
      <c r="Y9" s="6"/>
      <c r="Z9" s="6"/>
      <c r="AA9" s="6"/>
      <c r="AB9" s="6"/>
      <c r="AC9" s="899"/>
      <c r="AD9" s="484"/>
      <c r="AE9" s="484"/>
      <c r="AF9" s="484"/>
      <c r="AG9" s="485" t="s">
        <v>238</v>
      </c>
      <c r="AH9" s="484"/>
      <c r="AI9" s="487" t="s">
        <v>104</v>
      </c>
      <c r="AJ9" s="484"/>
      <c r="AK9" s="484"/>
      <c r="AL9" s="484"/>
      <c r="AM9" s="484"/>
      <c r="AN9" s="484"/>
      <c r="AO9" s="484"/>
      <c r="AP9" s="484"/>
      <c r="AU9" s="371" t="s">
        <v>230</v>
      </c>
      <c r="AW9" s="369" t="s">
        <v>148</v>
      </c>
      <c r="AX9" s="367" t="s">
        <v>152</v>
      </c>
    </row>
    <row r="10" spans="1:54" ht="18">
      <c r="A10" s="515"/>
      <c r="B10" s="516"/>
      <c r="C10" s="516"/>
      <c r="D10" s="1330" t="s">
        <v>390</v>
      </c>
      <c r="E10" s="1350"/>
      <c r="F10" s="462"/>
      <c r="G10" s="154"/>
      <c r="H10" s="155" t="s">
        <v>238</v>
      </c>
      <c r="I10" s="156"/>
      <c r="J10" s="519"/>
      <c r="K10" s="156"/>
      <c r="L10" s="520"/>
      <c r="M10" s="521"/>
      <c r="N10" s="329" t="s">
        <v>182</v>
      </c>
      <c r="O10" s="329" t="s">
        <v>182</v>
      </c>
      <c r="P10" s="329" t="s">
        <v>182</v>
      </c>
      <c r="Q10" s="329" t="s">
        <v>182</v>
      </c>
      <c r="R10" s="329" t="s">
        <v>182</v>
      </c>
      <c r="S10" s="329" t="s">
        <v>182</v>
      </c>
      <c r="T10" s="329" t="s">
        <v>182</v>
      </c>
      <c r="U10" s="329" t="s">
        <v>182</v>
      </c>
      <c r="V10" s="904" t="s">
        <v>183</v>
      </c>
      <c r="W10" s="904" t="s">
        <v>183</v>
      </c>
      <c r="X10" s="904" t="s">
        <v>183</v>
      </c>
      <c r="Y10" s="904" t="s">
        <v>183</v>
      </c>
      <c r="Z10" s="904" t="s">
        <v>183</v>
      </c>
      <c r="AA10" s="904" t="s">
        <v>183</v>
      </c>
      <c r="AB10" s="904" t="s">
        <v>183</v>
      </c>
      <c r="AC10" s="904" t="s">
        <v>183</v>
      </c>
      <c r="AD10" s="484"/>
      <c r="AE10" s="484"/>
      <c r="AF10" s="484"/>
      <c r="AG10" s="484"/>
      <c r="AH10" s="484"/>
      <c r="AI10" s="484"/>
      <c r="AJ10" s="484"/>
      <c r="AK10" s="484"/>
      <c r="AL10" s="484"/>
      <c r="AM10" s="484"/>
      <c r="AN10" s="484"/>
      <c r="AO10" s="484"/>
      <c r="AP10" s="484"/>
      <c r="AW10" s="369" t="s">
        <v>149</v>
      </c>
      <c r="AX10" s="367" t="s">
        <v>153</v>
      </c>
      <c r="BA10" s="35" t="s">
        <v>379</v>
      </c>
      <c r="BB10" s="1169">
        <v>2</v>
      </c>
    </row>
    <row r="11" spans="1:54" ht="18.75" thickBot="1">
      <c r="A11" s="522"/>
      <c r="B11" s="523"/>
      <c r="C11" s="523"/>
      <c r="D11" s="1383" t="s">
        <v>391</v>
      </c>
      <c r="E11" s="1384"/>
      <c r="F11" s="1004" t="s">
        <v>136</v>
      </c>
      <c r="G11" s="524"/>
      <c r="H11" s="524"/>
      <c r="I11" s="524"/>
      <c r="J11" s="525" t="s">
        <v>238</v>
      </c>
      <c r="K11" s="526"/>
      <c r="L11" s="146"/>
      <c r="M11" s="527"/>
      <c r="N11" s="6"/>
      <c r="O11" s="7"/>
      <c r="P11" s="6"/>
      <c r="Q11" s="6"/>
      <c r="R11" s="6"/>
      <c r="S11" s="7"/>
      <c r="T11" s="7"/>
      <c r="U11" s="6"/>
      <c r="V11" s="903"/>
      <c r="W11" s="7"/>
      <c r="X11" s="6"/>
      <c r="Y11" s="6"/>
      <c r="Z11" s="6"/>
      <c r="AA11" s="7"/>
      <c r="AB11" s="7"/>
      <c r="AC11" s="6"/>
      <c r="AD11" s="484"/>
      <c r="AE11" s="484"/>
      <c r="AF11" s="484"/>
      <c r="AG11" s="484"/>
      <c r="AH11" s="484"/>
      <c r="AI11" s="484"/>
      <c r="AJ11" s="484"/>
      <c r="AK11" s="484"/>
      <c r="AL11" s="484"/>
      <c r="AM11" s="484"/>
      <c r="AN11" s="484"/>
      <c r="AO11" s="484"/>
      <c r="AP11" s="484"/>
      <c r="AW11" s="369" t="s">
        <v>150</v>
      </c>
      <c r="AX11" s="367" t="s">
        <v>229</v>
      </c>
      <c r="BA11" s="35"/>
      <c r="BB11" s="35"/>
    </row>
    <row r="12" spans="1:54" ht="15.75">
      <c r="A12" s="528" t="s">
        <v>238</v>
      </c>
      <c r="B12" s="529" t="s">
        <v>238</v>
      </c>
      <c r="C12" s="529"/>
      <c r="D12" s="530"/>
      <c r="E12" s="529"/>
      <c r="F12" s="1400" t="s">
        <v>241</v>
      </c>
      <c r="G12" s="1401"/>
      <c r="H12" s="1401"/>
      <c r="I12" s="1402"/>
      <c r="J12" s="1401" t="s">
        <v>244</v>
      </c>
      <c r="K12" s="1401"/>
      <c r="L12" s="1401"/>
      <c r="M12" s="1403"/>
      <c r="N12" s="915" t="s">
        <v>137</v>
      </c>
      <c r="O12" s="916"/>
      <c r="P12" s="916"/>
      <c r="Q12" s="917"/>
      <c r="R12" s="916" t="s">
        <v>138</v>
      </c>
      <c r="S12" s="918"/>
      <c r="T12" s="918"/>
      <c r="U12" s="919"/>
      <c r="V12" s="920" t="s">
        <v>137</v>
      </c>
      <c r="W12" s="916"/>
      <c r="X12" s="916"/>
      <c r="Y12" s="917"/>
      <c r="Z12" s="916" t="s">
        <v>138</v>
      </c>
      <c r="AA12" s="918"/>
      <c r="AB12" s="918"/>
      <c r="AC12" s="919"/>
      <c r="AD12" s="234" t="s">
        <v>238</v>
      </c>
      <c r="AE12" s="161" t="s">
        <v>238</v>
      </c>
      <c r="AF12" s="161"/>
      <c r="AG12" s="162"/>
      <c r="AH12" s="161"/>
      <c r="AI12" s="1405" t="s">
        <v>241</v>
      </c>
      <c r="AJ12" s="1406"/>
      <c r="AK12" s="1406"/>
      <c r="AL12" s="1407"/>
      <c r="AM12" s="1406" t="s">
        <v>244</v>
      </c>
      <c r="AN12" s="1406"/>
      <c r="AO12" s="1406"/>
      <c r="AP12" s="1408"/>
      <c r="AS12" s="1025" t="s">
        <v>238</v>
      </c>
      <c r="AT12" s="1026"/>
      <c r="AU12" s="1027"/>
      <c r="AV12" s="324" t="s">
        <v>139</v>
      </c>
      <c r="AW12" s="1374" t="s">
        <v>241</v>
      </c>
      <c r="AX12" s="1375"/>
      <c r="AY12" s="1375" t="s">
        <v>244</v>
      </c>
      <c r="AZ12" s="1375"/>
      <c r="BA12" s="1372" t="s">
        <v>384</v>
      </c>
      <c r="BB12" s="1373"/>
    </row>
    <row r="13" spans="1:54" ht="15.75">
      <c r="A13" s="531" t="s">
        <v>256</v>
      </c>
      <c r="B13" s="532" t="s">
        <v>76</v>
      </c>
      <c r="C13" s="235" t="s">
        <v>76</v>
      </c>
      <c r="D13" s="533"/>
      <c r="E13" s="534" t="s">
        <v>311</v>
      </c>
      <c r="F13" s="1409">
        <v>2013</v>
      </c>
      <c r="G13" s="1410"/>
      <c r="H13" s="1409">
        <v>2014</v>
      </c>
      <c r="I13" s="1410"/>
      <c r="J13" s="1409">
        <v>2013</v>
      </c>
      <c r="K13" s="1410"/>
      <c r="L13" s="1389">
        <v>2014</v>
      </c>
      <c r="M13" s="1390"/>
      <c r="N13" s="923">
        <v>2013</v>
      </c>
      <c r="O13" s="924"/>
      <c r="P13" s="924">
        <v>2014</v>
      </c>
      <c r="Q13" s="686"/>
      <c r="R13" s="925">
        <v>2013</v>
      </c>
      <c r="S13" s="925"/>
      <c r="T13" s="925">
        <v>2014</v>
      </c>
      <c r="U13" s="6"/>
      <c r="V13" s="926">
        <v>2013</v>
      </c>
      <c r="W13" s="924"/>
      <c r="X13" s="924">
        <v>2014</v>
      </c>
      <c r="Y13" s="686"/>
      <c r="Z13" s="925">
        <v>2013</v>
      </c>
      <c r="AA13" s="925"/>
      <c r="AB13" s="925">
        <v>2014</v>
      </c>
      <c r="AC13" s="6"/>
      <c r="AD13" s="160" t="s">
        <v>256</v>
      </c>
      <c r="AE13" s="164" t="s">
        <v>76</v>
      </c>
      <c r="AF13" s="488" t="s">
        <v>76</v>
      </c>
      <c r="AG13" s="165"/>
      <c r="AH13" s="236" t="s">
        <v>311</v>
      </c>
      <c r="AI13" s="1391">
        <v>2013</v>
      </c>
      <c r="AJ13" s="1392"/>
      <c r="AK13" s="1391">
        <v>2014</v>
      </c>
      <c r="AL13" s="1392"/>
      <c r="AM13" s="1391">
        <v>2013</v>
      </c>
      <c r="AN13" s="1392"/>
      <c r="AO13" s="1395">
        <v>2014</v>
      </c>
      <c r="AP13" s="1396"/>
      <c r="AS13" s="1028" t="s">
        <v>76</v>
      </c>
      <c r="AT13" s="488" t="s">
        <v>76</v>
      </c>
      <c r="AU13" s="165"/>
      <c r="AV13" s="186" t="s">
        <v>140</v>
      </c>
      <c r="AW13" s="233">
        <v>2013</v>
      </c>
      <c r="AX13" s="233">
        <v>2014</v>
      </c>
      <c r="AY13" s="233">
        <v>2013</v>
      </c>
      <c r="AZ13" s="1143">
        <v>2014</v>
      </c>
      <c r="BA13" s="1175" t="s">
        <v>382</v>
      </c>
      <c r="BB13" s="1176" t="s">
        <v>383</v>
      </c>
    </row>
    <row r="14" spans="1:54" ht="15.75">
      <c r="A14" s="535" t="s">
        <v>246</v>
      </c>
      <c r="B14" s="536" t="s">
        <v>90</v>
      </c>
      <c r="C14" s="536" t="s">
        <v>105</v>
      </c>
      <c r="D14" s="537" t="s">
        <v>256</v>
      </c>
      <c r="E14" s="239" t="s">
        <v>247</v>
      </c>
      <c r="F14" s="538" t="s">
        <v>239</v>
      </c>
      <c r="G14" s="538" t="s">
        <v>20</v>
      </c>
      <c r="H14" s="538" t="s">
        <v>239</v>
      </c>
      <c r="I14" s="538" t="s">
        <v>20</v>
      </c>
      <c r="J14" s="538" t="s">
        <v>239</v>
      </c>
      <c r="K14" s="538" t="s">
        <v>20</v>
      </c>
      <c r="L14" s="538" t="s">
        <v>239</v>
      </c>
      <c r="M14" s="539" t="s">
        <v>20</v>
      </c>
      <c r="N14" s="933" t="s">
        <v>239</v>
      </c>
      <c r="O14" s="931" t="s">
        <v>20</v>
      </c>
      <c r="P14" s="931" t="s">
        <v>239</v>
      </c>
      <c r="Q14" s="932" t="s">
        <v>20</v>
      </c>
      <c r="R14" s="931" t="s">
        <v>239</v>
      </c>
      <c r="S14" s="931" t="s">
        <v>20</v>
      </c>
      <c r="T14" s="931" t="s">
        <v>239</v>
      </c>
      <c r="U14" s="931" t="s">
        <v>20</v>
      </c>
      <c r="V14" s="933" t="s">
        <v>239</v>
      </c>
      <c r="W14" s="931" t="s">
        <v>20</v>
      </c>
      <c r="X14" s="931" t="s">
        <v>239</v>
      </c>
      <c r="Y14" s="931" t="s">
        <v>20</v>
      </c>
      <c r="Z14" s="933" t="s">
        <v>239</v>
      </c>
      <c r="AA14" s="931" t="s">
        <v>20</v>
      </c>
      <c r="AB14" s="931" t="s">
        <v>239</v>
      </c>
      <c r="AC14" s="1029" t="s">
        <v>20</v>
      </c>
      <c r="AD14" s="237" t="s">
        <v>246</v>
      </c>
      <c r="AE14" s="233" t="s">
        <v>90</v>
      </c>
      <c r="AF14" s="233" t="s">
        <v>105</v>
      </c>
      <c r="AG14" s="238" t="s">
        <v>256</v>
      </c>
      <c r="AH14" s="489" t="s">
        <v>247</v>
      </c>
      <c r="AI14" s="166" t="s">
        <v>239</v>
      </c>
      <c r="AJ14" s="166" t="s">
        <v>20</v>
      </c>
      <c r="AK14" s="166" t="s">
        <v>239</v>
      </c>
      <c r="AL14" s="166" t="s">
        <v>20</v>
      </c>
      <c r="AM14" s="166" t="s">
        <v>239</v>
      </c>
      <c r="AN14" s="166" t="s">
        <v>20</v>
      </c>
      <c r="AO14" s="166" t="s">
        <v>239</v>
      </c>
      <c r="AP14" s="167" t="s">
        <v>20</v>
      </c>
      <c r="AS14" s="291" t="s">
        <v>90</v>
      </c>
      <c r="AT14" s="233" t="s">
        <v>105</v>
      </c>
      <c r="AU14" s="238" t="s">
        <v>256</v>
      </c>
      <c r="AV14" s="1030"/>
      <c r="AW14" s="166"/>
      <c r="AX14" s="166"/>
      <c r="AY14" s="166"/>
      <c r="AZ14" s="1171"/>
      <c r="BA14" s="1177"/>
      <c r="BB14" s="1178"/>
    </row>
    <row r="15" spans="1:54" ht="18">
      <c r="A15" s="540" t="s">
        <v>263</v>
      </c>
      <c r="B15" s="541" t="s">
        <v>344</v>
      </c>
      <c r="C15" s="542"/>
      <c r="D15" s="543" t="s">
        <v>70</v>
      </c>
      <c r="E15" s="544" t="s">
        <v>134</v>
      </c>
      <c r="F15" s="292">
        <v>626.649</v>
      </c>
      <c r="G15" s="292">
        <v>303066</v>
      </c>
      <c r="H15" s="292">
        <v>445.42499999999995</v>
      </c>
      <c r="I15" s="293">
        <v>234344</v>
      </c>
      <c r="J15" s="292">
        <v>2573.206</v>
      </c>
      <c r="K15" s="292">
        <v>1120541</v>
      </c>
      <c r="L15" s="292">
        <v>3187.179</v>
      </c>
      <c r="M15" s="294">
        <v>1447882</v>
      </c>
      <c r="N15" s="937"/>
      <c r="O15" s="937"/>
      <c r="P15" s="1031"/>
      <c r="Q15" s="1031"/>
      <c r="R15" s="1032"/>
      <c r="S15" s="937"/>
      <c r="T15" s="1031"/>
      <c r="U15" s="1031"/>
      <c r="V15" s="939" t="s">
        <v>436</v>
      </c>
      <c r="W15" s="727" t="s">
        <v>436</v>
      </c>
      <c r="X15" s="1021" t="s">
        <v>436</v>
      </c>
      <c r="Y15" s="1021" t="s">
        <v>436</v>
      </c>
      <c r="Z15" s="939" t="s">
        <v>436</v>
      </c>
      <c r="AA15" s="727" t="s">
        <v>436</v>
      </c>
      <c r="AB15" s="1021" t="s">
        <v>436</v>
      </c>
      <c r="AC15" s="1033" t="s">
        <v>436</v>
      </c>
      <c r="AD15" s="240" t="s">
        <v>263</v>
      </c>
      <c r="AE15" s="241" t="s">
        <v>344</v>
      </c>
      <c r="AF15" s="242"/>
      <c r="AG15" s="241" t="s">
        <v>70</v>
      </c>
      <c r="AH15" s="243" t="s">
        <v>134</v>
      </c>
      <c r="AI15" s="490" t="s">
        <v>436</v>
      </c>
      <c r="AJ15" s="491" t="s">
        <v>436</v>
      </c>
      <c r="AK15" s="490" t="s">
        <v>436</v>
      </c>
      <c r="AL15" s="492" t="s">
        <v>436</v>
      </c>
      <c r="AM15" s="490" t="s">
        <v>436</v>
      </c>
      <c r="AN15" s="492" t="s">
        <v>436</v>
      </c>
      <c r="AO15" s="490" t="s">
        <v>436</v>
      </c>
      <c r="AP15" s="493" t="s">
        <v>436</v>
      </c>
      <c r="AS15" s="1034" t="s">
        <v>344</v>
      </c>
      <c r="AT15" s="176"/>
      <c r="AU15" s="1035" t="s">
        <v>70</v>
      </c>
      <c r="AV15" s="194" t="s">
        <v>141</v>
      </c>
      <c r="AW15" s="388">
        <v>483.6295916852975</v>
      </c>
      <c r="AX15" s="498">
        <v>526.1132626143572</v>
      </c>
      <c r="AY15" s="498">
        <v>435.4649413999501</v>
      </c>
      <c r="AZ15" s="1172">
        <v>454.2832391905192</v>
      </c>
      <c r="BA15" s="1179" t="s">
        <v>438</v>
      </c>
      <c r="BB15" s="1180" t="s">
        <v>438</v>
      </c>
    </row>
    <row r="16" spans="1:54" ht="18">
      <c r="A16" s="545"/>
      <c r="B16" s="546" t="s">
        <v>368</v>
      </c>
      <c r="C16" s="547"/>
      <c r="D16" s="548" t="s">
        <v>106</v>
      </c>
      <c r="E16" s="549" t="s">
        <v>134</v>
      </c>
      <c r="F16" s="295">
        <v>502.331</v>
      </c>
      <c r="G16" s="295">
        <v>228744</v>
      </c>
      <c r="H16" s="295">
        <v>310.027</v>
      </c>
      <c r="I16" s="296">
        <v>143413</v>
      </c>
      <c r="J16" s="295">
        <v>840.421</v>
      </c>
      <c r="K16" s="295">
        <v>346531</v>
      </c>
      <c r="L16" s="295">
        <v>976.867</v>
      </c>
      <c r="M16" s="297">
        <v>406068</v>
      </c>
      <c r="N16" s="949"/>
      <c r="O16" s="950"/>
      <c r="P16" s="1036"/>
      <c r="Q16" s="1037"/>
      <c r="R16" s="951"/>
      <c r="S16" s="951"/>
      <c r="T16" s="1038"/>
      <c r="U16" s="1039"/>
      <c r="V16" s="953" t="s">
        <v>436</v>
      </c>
      <c r="W16" s="8" t="s">
        <v>436</v>
      </c>
      <c r="X16" s="1021" t="s">
        <v>436</v>
      </c>
      <c r="Y16" s="1021" t="s">
        <v>436</v>
      </c>
      <c r="Z16" s="953" t="s">
        <v>436</v>
      </c>
      <c r="AA16" s="8" t="s">
        <v>436</v>
      </c>
      <c r="AB16" s="1021" t="s">
        <v>436</v>
      </c>
      <c r="AC16" s="1033" t="s">
        <v>436</v>
      </c>
      <c r="AD16" s="175"/>
      <c r="AE16" s="174" t="s">
        <v>368</v>
      </c>
      <c r="AF16" s="176"/>
      <c r="AG16" s="246" t="s">
        <v>106</v>
      </c>
      <c r="AH16" s="245" t="s">
        <v>134</v>
      </c>
      <c r="AI16" s="494" t="s">
        <v>439</v>
      </c>
      <c r="AJ16" s="495" t="s">
        <v>439</v>
      </c>
      <c r="AK16" s="494" t="s">
        <v>439</v>
      </c>
      <c r="AL16" s="496" t="s">
        <v>439</v>
      </c>
      <c r="AM16" s="494" t="s">
        <v>439</v>
      </c>
      <c r="AN16" s="496" t="s">
        <v>439</v>
      </c>
      <c r="AO16" s="494" t="s">
        <v>439</v>
      </c>
      <c r="AP16" s="497" t="s">
        <v>439</v>
      </c>
      <c r="AS16" s="1034" t="s">
        <v>368</v>
      </c>
      <c r="AT16" s="176"/>
      <c r="AU16" s="244" t="s">
        <v>106</v>
      </c>
      <c r="AV16" s="194" t="s">
        <v>141</v>
      </c>
      <c r="AW16" s="498">
        <v>455.3650879599308</v>
      </c>
      <c r="AX16" s="498">
        <v>462.582291219797</v>
      </c>
      <c r="AY16" s="498">
        <v>412.3302487681769</v>
      </c>
      <c r="AZ16" s="1172">
        <v>415.6840183975915</v>
      </c>
      <c r="BA16" s="1179" t="s">
        <v>438</v>
      </c>
      <c r="BB16" s="1180" t="s">
        <v>438</v>
      </c>
    </row>
    <row r="17" spans="1:54" ht="18">
      <c r="A17" s="545"/>
      <c r="B17" s="550"/>
      <c r="C17" s="547" t="s">
        <v>77</v>
      </c>
      <c r="D17" s="551" t="s">
        <v>107</v>
      </c>
      <c r="E17" s="549" t="s">
        <v>134</v>
      </c>
      <c r="F17" s="298" t="s">
        <v>394</v>
      </c>
      <c r="G17" s="298" t="s">
        <v>394</v>
      </c>
      <c r="H17" s="298" t="s">
        <v>394</v>
      </c>
      <c r="I17" s="298" t="s">
        <v>394</v>
      </c>
      <c r="J17" s="298" t="s">
        <v>394</v>
      </c>
      <c r="K17" s="298" t="s">
        <v>394</v>
      </c>
      <c r="L17" s="298" t="s">
        <v>394</v>
      </c>
      <c r="M17" s="299" t="s">
        <v>394</v>
      </c>
      <c r="N17" s="949"/>
      <c r="O17" s="950"/>
      <c r="P17" s="1036"/>
      <c r="Q17" s="1037"/>
      <c r="R17" s="951"/>
      <c r="S17" s="951"/>
      <c r="T17" s="1038"/>
      <c r="U17" s="1039"/>
      <c r="V17" s="953" t="s">
        <v>436</v>
      </c>
      <c r="W17" s="8" t="s">
        <v>436</v>
      </c>
      <c r="X17" s="1021" t="s">
        <v>436</v>
      </c>
      <c r="Y17" s="1021" t="s">
        <v>436</v>
      </c>
      <c r="Z17" s="953" t="s">
        <v>436</v>
      </c>
      <c r="AA17" s="8" t="s">
        <v>436</v>
      </c>
      <c r="AB17" s="1021" t="s">
        <v>436</v>
      </c>
      <c r="AC17" s="1033" t="s">
        <v>436</v>
      </c>
      <c r="AD17" s="175"/>
      <c r="AE17" s="247"/>
      <c r="AF17" s="176" t="s">
        <v>77</v>
      </c>
      <c r="AG17" s="249" t="s">
        <v>107</v>
      </c>
      <c r="AH17" s="245" t="s">
        <v>134</v>
      </c>
      <c r="AI17" s="499"/>
      <c r="AJ17" s="500"/>
      <c r="AK17" s="499"/>
      <c r="AL17" s="501"/>
      <c r="AM17" s="499"/>
      <c r="AN17" s="501"/>
      <c r="AO17" s="499"/>
      <c r="AP17" s="502"/>
      <c r="AS17" s="1040"/>
      <c r="AT17" s="176" t="s">
        <v>77</v>
      </c>
      <c r="AU17" s="248" t="s">
        <v>107</v>
      </c>
      <c r="AV17" s="194" t="s">
        <v>141</v>
      </c>
      <c r="AW17" s="504" t="s">
        <v>150</v>
      </c>
      <c r="AX17" s="504" t="s">
        <v>150</v>
      </c>
      <c r="AY17" s="504" t="s">
        <v>150</v>
      </c>
      <c r="AZ17" s="1173" t="s">
        <v>150</v>
      </c>
      <c r="BA17" s="1179" t="s">
        <v>156</v>
      </c>
      <c r="BB17" s="1180" t="s">
        <v>156</v>
      </c>
    </row>
    <row r="18" spans="1:54" ht="18">
      <c r="A18" s="545"/>
      <c r="B18" s="552"/>
      <c r="C18" s="547" t="s">
        <v>80</v>
      </c>
      <c r="D18" s="553" t="s">
        <v>108</v>
      </c>
      <c r="E18" s="554" t="s">
        <v>134</v>
      </c>
      <c r="F18" s="298" t="s">
        <v>394</v>
      </c>
      <c r="G18" s="298" t="s">
        <v>394</v>
      </c>
      <c r="H18" s="298" t="s">
        <v>394</v>
      </c>
      <c r="I18" s="298" t="s">
        <v>394</v>
      </c>
      <c r="J18" s="298" t="s">
        <v>394</v>
      </c>
      <c r="K18" s="298" t="s">
        <v>394</v>
      </c>
      <c r="L18" s="298" t="s">
        <v>394</v>
      </c>
      <c r="M18" s="299" t="s">
        <v>394</v>
      </c>
      <c r="N18" s="949"/>
      <c r="O18" s="950"/>
      <c r="P18" s="1036"/>
      <c r="Q18" s="1037"/>
      <c r="R18" s="951"/>
      <c r="S18" s="951"/>
      <c r="T18" s="1038"/>
      <c r="U18" s="1039"/>
      <c r="V18" s="953" t="s">
        <v>436</v>
      </c>
      <c r="W18" s="8" t="s">
        <v>436</v>
      </c>
      <c r="X18" s="1021" t="s">
        <v>436</v>
      </c>
      <c r="Y18" s="1021" t="s">
        <v>436</v>
      </c>
      <c r="Z18" s="953" t="s">
        <v>436</v>
      </c>
      <c r="AA18" s="8" t="s">
        <v>436</v>
      </c>
      <c r="AB18" s="1021" t="s">
        <v>436</v>
      </c>
      <c r="AC18" s="1033" t="s">
        <v>436</v>
      </c>
      <c r="AD18" s="175"/>
      <c r="AE18" s="250"/>
      <c r="AF18" s="176" t="s">
        <v>80</v>
      </c>
      <c r="AG18" s="251" t="s">
        <v>108</v>
      </c>
      <c r="AH18" s="252" t="s">
        <v>134</v>
      </c>
      <c r="AI18" s="499"/>
      <c r="AJ18" s="500"/>
      <c r="AK18" s="499"/>
      <c r="AL18" s="501"/>
      <c r="AM18" s="499"/>
      <c r="AN18" s="501"/>
      <c r="AO18" s="499"/>
      <c r="AP18" s="502"/>
      <c r="AS18" s="1041"/>
      <c r="AT18" s="176" t="s">
        <v>80</v>
      </c>
      <c r="AU18" s="251" t="s">
        <v>108</v>
      </c>
      <c r="AV18" s="194" t="s">
        <v>141</v>
      </c>
      <c r="AW18" s="504" t="s">
        <v>150</v>
      </c>
      <c r="AX18" s="504" t="s">
        <v>150</v>
      </c>
      <c r="AY18" s="504" t="s">
        <v>150</v>
      </c>
      <c r="AZ18" s="1173" t="s">
        <v>150</v>
      </c>
      <c r="BA18" s="1179" t="s">
        <v>156</v>
      </c>
      <c r="BB18" s="1180" t="s">
        <v>156</v>
      </c>
    </row>
    <row r="19" spans="1:54" ht="18">
      <c r="A19" s="545"/>
      <c r="B19" s="546" t="s">
        <v>368</v>
      </c>
      <c r="C19" s="547"/>
      <c r="D19" s="555" t="s">
        <v>109</v>
      </c>
      <c r="E19" s="556" t="s">
        <v>134</v>
      </c>
      <c r="F19" s="300">
        <v>1.303</v>
      </c>
      <c r="G19" s="300">
        <v>2346</v>
      </c>
      <c r="H19" s="300">
        <v>1.625</v>
      </c>
      <c r="I19" s="301">
        <v>4379</v>
      </c>
      <c r="J19" s="300">
        <v>976.82</v>
      </c>
      <c r="K19" s="300">
        <v>357898</v>
      </c>
      <c r="L19" s="300">
        <v>1171.333</v>
      </c>
      <c r="M19" s="302">
        <v>420639</v>
      </c>
      <c r="N19" s="949"/>
      <c r="O19" s="950"/>
      <c r="P19" s="1036"/>
      <c r="Q19" s="1037"/>
      <c r="R19" s="951"/>
      <c r="S19" s="951"/>
      <c r="T19" s="1038"/>
      <c r="U19" s="1039"/>
      <c r="V19" s="953" t="s">
        <v>436</v>
      </c>
      <c r="W19" s="8" t="s">
        <v>436</v>
      </c>
      <c r="X19" s="1021" t="s">
        <v>436</v>
      </c>
      <c r="Y19" s="1021" t="s">
        <v>436</v>
      </c>
      <c r="Z19" s="953" t="s">
        <v>436</v>
      </c>
      <c r="AA19" s="8" t="s">
        <v>436</v>
      </c>
      <c r="AB19" s="1021" t="s">
        <v>436</v>
      </c>
      <c r="AC19" s="1033" t="s">
        <v>436</v>
      </c>
      <c r="AD19" s="175"/>
      <c r="AE19" s="174" t="s">
        <v>368</v>
      </c>
      <c r="AF19" s="176"/>
      <c r="AG19" s="255" t="s">
        <v>109</v>
      </c>
      <c r="AH19" s="254" t="s">
        <v>134</v>
      </c>
      <c r="AI19" s="494" t="s">
        <v>439</v>
      </c>
      <c r="AJ19" s="500" t="s">
        <v>439</v>
      </c>
      <c r="AK19" s="499" t="s">
        <v>439</v>
      </c>
      <c r="AL19" s="501" t="s">
        <v>439</v>
      </c>
      <c r="AM19" s="499" t="s">
        <v>439</v>
      </c>
      <c r="AN19" s="501" t="s">
        <v>439</v>
      </c>
      <c r="AO19" s="499" t="s">
        <v>439</v>
      </c>
      <c r="AP19" s="502" t="s">
        <v>439</v>
      </c>
      <c r="AS19" s="1034" t="s">
        <v>368</v>
      </c>
      <c r="AT19" s="176"/>
      <c r="AU19" s="253" t="s">
        <v>109</v>
      </c>
      <c r="AV19" s="194" t="s">
        <v>141</v>
      </c>
      <c r="AW19" s="503">
        <v>1800.4604758250193</v>
      </c>
      <c r="AX19" s="504">
        <v>2694.769230769231</v>
      </c>
      <c r="AY19" s="504">
        <v>366.3909420364038</v>
      </c>
      <c r="AZ19" s="1173">
        <v>359.11137140334984</v>
      </c>
      <c r="BA19" s="1179" t="s">
        <v>438</v>
      </c>
      <c r="BB19" s="1180" t="s">
        <v>438</v>
      </c>
    </row>
    <row r="20" spans="1:54" ht="18">
      <c r="A20" s="545"/>
      <c r="B20" s="550"/>
      <c r="C20" s="547" t="s">
        <v>78</v>
      </c>
      <c r="D20" s="551" t="s">
        <v>110</v>
      </c>
      <c r="E20" s="549" t="s">
        <v>134</v>
      </c>
      <c r="F20" s="298" t="s">
        <v>394</v>
      </c>
      <c r="G20" s="298" t="s">
        <v>394</v>
      </c>
      <c r="H20" s="298" t="s">
        <v>394</v>
      </c>
      <c r="I20" s="298" t="s">
        <v>394</v>
      </c>
      <c r="J20" s="298" t="s">
        <v>394</v>
      </c>
      <c r="K20" s="298" t="s">
        <v>394</v>
      </c>
      <c r="L20" s="298" t="s">
        <v>394</v>
      </c>
      <c r="M20" s="299" t="s">
        <v>394</v>
      </c>
      <c r="N20" s="949"/>
      <c r="O20" s="950"/>
      <c r="P20" s="1036"/>
      <c r="Q20" s="1037"/>
      <c r="R20" s="951"/>
      <c r="S20" s="951"/>
      <c r="T20" s="1038"/>
      <c r="U20" s="1039"/>
      <c r="V20" s="953" t="s">
        <v>436</v>
      </c>
      <c r="W20" s="8" t="s">
        <v>436</v>
      </c>
      <c r="X20" s="1021" t="s">
        <v>436</v>
      </c>
      <c r="Y20" s="1021" t="s">
        <v>436</v>
      </c>
      <c r="Z20" s="953" t="s">
        <v>436</v>
      </c>
      <c r="AA20" s="8" t="s">
        <v>436</v>
      </c>
      <c r="AB20" s="1021" t="s">
        <v>436</v>
      </c>
      <c r="AC20" s="1033" t="s">
        <v>436</v>
      </c>
      <c r="AD20" s="175"/>
      <c r="AE20" s="247"/>
      <c r="AF20" s="176" t="s">
        <v>78</v>
      </c>
      <c r="AG20" s="249" t="s">
        <v>110</v>
      </c>
      <c r="AH20" s="245" t="s">
        <v>134</v>
      </c>
      <c r="AI20" s="499"/>
      <c r="AJ20" s="500"/>
      <c r="AK20" s="499"/>
      <c r="AL20" s="501"/>
      <c r="AM20" s="499"/>
      <c r="AN20" s="501"/>
      <c r="AO20" s="499"/>
      <c r="AP20" s="502"/>
      <c r="AS20" s="1040"/>
      <c r="AT20" s="176" t="s">
        <v>78</v>
      </c>
      <c r="AU20" s="248" t="s">
        <v>110</v>
      </c>
      <c r="AV20" s="194" t="s">
        <v>141</v>
      </c>
      <c r="AW20" s="504" t="s">
        <v>150</v>
      </c>
      <c r="AX20" s="504" t="s">
        <v>150</v>
      </c>
      <c r="AY20" s="504" t="s">
        <v>150</v>
      </c>
      <c r="AZ20" s="1173" t="s">
        <v>150</v>
      </c>
      <c r="BA20" s="1179" t="s">
        <v>156</v>
      </c>
      <c r="BB20" s="1180" t="s">
        <v>156</v>
      </c>
    </row>
    <row r="21" spans="1:54" ht="18">
      <c r="A21" s="545"/>
      <c r="B21" s="552"/>
      <c r="C21" s="547" t="s">
        <v>81</v>
      </c>
      <c r="D21" s="553" t="s">
        <v>111</v>
      </c>
      <c r="E21" s="554" t="s">
        <v>134</v>
      </c>
      <c r="F21" s="298" t="s">
        <v>394</v>
      </c>
      <c r="G21" s="298" t="s">
        <v>394</v>
      </c>
      <c r="H21" s="298" t="s">
        <v>394</v>
      </c>
      <c r="I21" s="298" t="s">
        <v>394</v>
      </c>
      <c r="J21" s="298" t="s">
        <v>394</v>
      </c>
      <c r="K21" s="298" t="s">
        <v>394</v>
      </c>
      <c r="L21" s="298" t="s">
        <v>394</v>
      </c>
      <c r="M21" s="299" t="s">
        <v>394</v>
      </c>
      <c r="N21" s="949"/>
      <c r="O21" s="950"/>
      <c r="P21" s="1036"/>
      <c r="Q21" s="1037"/>
      <c r="R21" s="951"/>
      <c r="S21" s="951"/>
      <c r="T21" s="1038"/>
      <c r="U21" s="1039"/>
      <c r="V21" s="953" t="s">
        <v>436</v>
      </c>
      <c r="W21" s="8" t="s">
        <v>436</v>
      </c>
      <c r="X21" s="1021" t="s">
        <v>436</v>
      </c>
      <c r="Y21" s="1021" t="s">
        <v>436</v>
      </c>
      <c r="Z21" s="953" t="s">
        <v>436</v>
      </c>
      <c r="AA21" s="8" t="s">
        <v>436</v>
      </c>
      <c r="AB21" s="1021" t="s">
        <v>436</v>
      </c>
      <c r="AC21" s="1033" t="s">
        <v>436</v>
      </c>
      <c r="AD21" s="175"/>
      <c r="AE21" s="250"/>
      <c r="AF21" s="176" t="s">
        <v>81</v>
      </c>
      <c r="AG21" s="251" t="s">
        <v>111</v>
      </c>
      <c r="AH21" s="252" t="s">
        <v>134</v>
      </c>
      <c r="AI21" s="499"/>
      <c r="AJ21" s="500"/>
      <c r="AK21" s="499"/>
      <c r="AL21" s="501"/>
      <c r="AM21" s="499"/>
      <c r="AN21" s="501"/>
      <c r="AO21" s="499"/>
      <c r="AP21" s="502"/>
      <c r="AS21" s="1041"/>
      <c r="AT21" s="176" t="s">
        <v>81</v>
      </c>
      <c r="AU21" s="251" t="s">
        <v>111</v>
      </c>
      <c r="AV21" s="194" t="s">
        <v>141</v>
      </c>
      <c r="AW21" s="504" t="s">
        <v>150</v>
      </c>
      <c r="AX21" s="504" t="s">
        <v>150</v>
      </c>
      <c r="AY21" s="504" t="s">
        <v>150</v>
      </c>
      <c r="AZ21" s="1173" t="s">
        <v>150</v>
      </c>
      <c r="BA21" s="1179" t="s">
        <v>156</v>
      </c>
      <c r="BB21" s="1180" t="s">
        <v>156</v>
      </c>
    </row>
    <row r="22" spans="1:54" ht="18">
      <c r="A22" s="545"/>
      <c r="B22" s="546" t="s">
        <v>368</v>
      </c>
      <c r="C22" s="547"/>
      <c r="D22" s="555" t="s">
        <v>112</v>
      </c>
      <c r="E22" s="556" t="s">
        <v>134</v>
      </c>
      <c r="F22" s="295">
        <v>123.015</v>
      </c>
      <c r="G22" s="295">
        <v>71976</v>
      </c>
      <c r="H22" s="295">
        <v>133.773</v>
      </c>
      <c r="I22" s="296">
        <v>86552</v>
      </c>
      <c r="J22" s="295">
        <v>755.965</v>
      </c>
      <c r="K22" s="295">
        <v>416112</v>
      </c>
      <c r="L22" s="295">
        <v>1038.979</v>
      </c>
      <c r="M22" s="297">
        <v>621175</v>
      </c>
      <c r="N22" s="949"/>
      <c r="O22" s="950"/>
      <c r="P22" s="1036"/>
      <c r="Q22" s="1037"/>
      <c r="R22" s="951"/>
      <c r="S22" s="951"/>
      <c r="T22" s="1038"/>
      <c r="U22" s="1039"/>
      <c r="V22" s="953" t="s">
        <v>436</v>
      </c>
      <c r="W22" s="8" t="s">
        <v>436</v>
      </c>
      <c r="X22" s="1021" t="s">
        <v>436</v>
      </c>
      <c r="Y22" s="1021" t="s">
        <v>436</v>
      </c>
      <c r="Z22" s="953" t="s">
        <v>436</v>
      </c>
      <c r="AA22" s="8" t="s">
        <v>436</v>
      </c>
      <c r="AB22" s="1021" t="s">
        <v>436</v>
      </c>
      <c r="AC22" s="1033" t="s">
        <v>436</v>
      </c>
      <c r="AD22" s="175"/>
      <c r="AE22" s="174" t="s">
        <v>368</v>
      </c>
      <c r="AF22" s="176"/>
      <c r="AG22" s="255" t="s">
        <v>112</v>
      </c>
      <c r="AH22" s="254" t="s">
        <v>134</v>
      </c>
      <c r="AI22" s="494" t="s">
        <v>439</v>
      </c>
      <c r="AJ22" s="495" t="s">
        <v>439</v>
      </c>
      <c r="AK22" s="494" t="s">
        <v>439</v>
      </c>
      <c r="AL22" s="496" t="s">
        <v>439</v>
      </c>
      <c r="AM22" s="494" t="s">
        <v>439</v>
      </c>
      <c r="AN22" s="496" t="s">
        <v>439</v>
      </c>
      <c r="AO22" s="494" t="s">
        <v>436</v>
      </c>
      <c r="AP22" s="497" t="s">
        <v>436</v>
      </c>
      <c r="AS22" s="1034" t="s">
        <v>368</v>
      </c>
      <c r="AT22" s="176"/>
      <c r="AU22" s="253" t="s">
        <v>112</v>
      </c>
      <c r="AV22" s="194" t="s">
        <v>141</v>
      </c>
      <c r="AW22" s="504">
        <v>585.099378124619</v>
      </c>
      <c r="AX22" s="498">
        <v>647.0064960791789</v>
      </c>
      <c r="AY22" s="498">
        <v>550.4381816618494</v>
      </c>
      <c r="AZ22" s="1172">
        <v>597.8706018119711</v>
      </c>
      <c r="BA22" s="1179" t="s">
        <v>438</v>
      </c>
      <c r="BB22" s="1180" t="s">
        <v>438</v>
      </c>
    </row>
    <row r="23" spans="1:54" ht="18">
      <c r="A23" s="545"/>
      <c r="B23" s="550"/>
      <c r="C23" s="547" t="s">
        <v>79</v>
      </c>
      <c r="D23" s="551" t="s">
        <v>113</v>
      </c>
      <c r="E23" s="549" t="s">
        <v>134</v>
      </c>
      <c r="F23" s="298" t="s">
        <v>394</v>
      </c>
      <c r="G23" s="298" t="s">
        <v>394</v>
      </c>
      <c r="H23" s="298" t="s">
        <v>394</v>
      </c>
      <c r="I23" s="298" t="s">
        <v>394</v>
      </c>
      <c r="J23" s="298" t="s">
        <v>394</v>
      </c>
      <c r="K23" s="298" t="s">
        <v>394</v>
      </c>
      <c r="L23" s="298">
        <v>0</v>
      </c>
      <c r="M23" s="298">
        <v>0</v>
      </c>
      <c r="N23" s="949"/>
      <c r="O23" s="950"/>
      <c r="P23" s="1036"/>
      <c r="Q23" s="1037"/>
      <c r="R23" s="951"/>
      <c r="S23" s="951"/>
      <c r="T23" s="1038"/>
      <c r="U23" s="1039"/>
      <c r="V23" s="953" t="s">
        <v>436</v>
      </c>
      <c r="W23" s="8" t="s">
        <v>436</v>
      </c>
      <c r="X23" s="1021" t="s">
        <v>436</v>
      </c>
      <c r="Y23" s="1021" t="s">
        <v>436</v>
      </c>
      <c r="Z23" s="953" t="s">
        <v>436</v>
      </c>
      <c r="AA23" s="8" t="s">
        <v>436</v>
      </c>
      <c r="AB23" s="1021" t="s">
        <v>436</v>
      </c>
      <c r="AC23" s="1033" t="s">
        <v>436</v>
      </c>
      <c r="AD23" s="175"/>
      <c r="AE23" s="247"/>
      <c r="AF23" s="176" t="s">
        <v>79</v>
      </c>
      <c r="AG23" s="249" t="s">
        <v>113</v>
      </c>
      <c r="AH23" s="245" t="s">
        <v>134</v>
      </c>
      <c r="AI23" s="499"/>
      <c r="AJ23" s="500"/>
      <c r="AK23" s="499"/>
      <c r="AL23" s="501"/>
      <c r="AM23" s="499"/>
      <c r="AN23" s="501"/>
      <c r="AO23" s="499"/>
      <c r="AP23" s="502"/>
      <c r="AS23" s="1040"/>
      <c r="AT23" s="176" t="s">
        <v>79</v>
      </c>
      <c r="AU23" s="248" t="s">
        <v>113</v>
      </c>
      <c r="AV23" s="194" t="s">
        <v>141</v>
      </c>
      <c r="AW23" s="504" t="s">
        <v>150</v>
      </c>
      <c r="AX23" s="504" t="s">
        <v>150</v>
      </c>
      <c r="AY23" s="504" t="s">
        <v>150</v>
      </c>
      <c r="AZ23" s="1173" t="s">
        <v>143</v>
      </c>
      <c r="BA23" s="1179" t="s">
        <v>156</v>
      </c>
      <c r="BB23" s="1180" t="s">
        <v>156</v>
      </c>
    </row>
    <row r="24" spans="1:54" ht="18">
      <c r="A24" s="545"/>
      <c r="B24" s="552"/>
      <c r="C24" s="547" t="s">
        <v>82</v>
      </c>
      <c r="D24" s="553" t="s">
        <v>114</v>
      </c>
      <c r="E24" s="554" t="s">
        <v>134</v>
      </c>
      <c r="F24" s="298" t="s">
        <v>394</v>
      </c>
      <c r="G24" s="298" t="s">
        <v>394</v>
      </c>
      <c r="H24" s="298" t="s">
        <v>394</v>
      </c>
      <c r="I24" s="298" t="s">
        <v>394</v>
      </c>
      <c r="J24" s="298" t="s">
        <v>394</v>
      </c>
      <c r="K24" s="298" t="s">
        <v>394</v>
      </c>
      <c r="L24" s="298">
        <v>0</v>
      </c>
      <c r="M24" s="298">
        <v>0</v>
      </c>
      <c r="N24" s="949"/>
      <c r="O24" s="950"/>
      <c r="P24" s="1036"/>
      <c r="Q24" s="1037"/>
      <c r="R24" s="951"/>
      <c r="S24" s="951"/>
      <c r="T24" s="1038"/>
      <c r="U24" s="1039"/>
      <c r="V24" s="953" t="s">
        <v>436</v>
      </c>
      <c r="W24" s="8" t="s">
        <v>436</v>
      </c>
      <c r="X24" s="1021" t="s">
        <v>436</v>
      </c>
      <c r="Y24" s="1021" t="s">
        <v>436</v>
      </c>
      <c r="Z24" s="953" t="s">
        <v>436</v>
      </c>
      <c r="AA24" s="8" t="s">
        <v>436</v>
      </c>
      <c r="AB24" s="1021" t="s">
        <v>436</v>
      </c>
      <c r="AC24" s="1033" t="s">
        <v>436</v>
      </c>
      <c r="AD24" s="175"/>
      <c r="AE24" s="250"/>
      <c r="AF24" s="176" t="s">
        <v>82</v>
      </c>
      <c r="AG24" s="251" t="s">
        <v>114</v>
      </c>
      <c r="AH24" s="252" t="s">
        <v>134</v>
      </c>
      <c r="AI24" s="499"/>
      <c r="AJ24" s="500"/>
      <c r="AK24" s="499"/>
      <c r="AL24" s="501"/>
      <c r="AM24" s="499"/>
      <c r="AN24" s="501"/>
      <c r="AO24" s="499"/>
      <c r="AP24" s="502"/>
      <c r="AS24" s="1041"/>
      <c r="AT24" s="176" t="s">
        <v>82</v>
      </c>
      <c r="AU24" s="251" t="s">
        <v>114</v>
      </c>
      <c r="AV24" s="194" t="s">
        <v>141</v>
      </c>
      <c r="AW24" s="504" t="s">
        <v>150</v>
      </c>
      <c r="AX24" s="504" t="s">
        <v>150</v>
      </c>
      <c r="AY24" s="504" t="s">
        <v>150</v>
      </c>
      <c r="AZ24" s="1173" t="s">
        <v>143</v>
      </c>
      <c r="BA24" s="1179" t="s">
        <v>156</v>
      </c>
      <c r="BB24" s="1180" t="s">
        <v>156</v>
      </c>
    </row>
    <row r="25" spans="1:54" ht="18">
      <c r="A25" s="540" t="s">
        <v>335</v>
      </c>
      <c r="B25" s="542" t="s">
        <v>115</v>
      </c>
      <c r="C25" s="542"/>
      <c r="D25" s="543" t="s">
        <v>69</v>
      </c>
      <c r="E25" s="557" t="s">
        <v>134</v>
      </c>
      <c r="F25" s="292">
        <v>34.67</v>
      </c>
      <c r="G25" s="292">
        <v>9879</v>
      </c>
      <c r="H25" s="292">
        <v>1.433</v>
      </c>
      <c r="I25" s="293">
        <v>6042</v>
      </c>
      <c r="J25" s="292">
        <v>63.392</v>
      </c>
      <c r="K25" s="292">
        <v>21363</v>
      </c>
      <c r="L25" s="292">
        <v>108.168</v>
      </c>
      <c r="M25" s="294">
        <v>41086</v>
      </c>
      <c r="N25" s="949"/>
      <c r="O25" s="950"/>
      <c r="P25" s="1036"/>
      <c r="Q25" s="1037"/>
      <c r="R25" s="951"/>
      <c r="S25" s="951"/>
      <c r="T25" s="1038"/>
      <c r="U25" s="1039"/>
      <c r="V25" s="953" t="s">
        <v>436</v>
      </c>
      <c r="W25" s="8" t="s">
        <v>436</v>
      </c>
      <c r="X25" s="1021" t="s">
        <v>436</v>
      </c>
      <c r="Y25" s="1021" t="s">
        <v>436</v>
      </c>
      <c r="Z25" s="953" t="s">
        <v>436</v>
      </c>
      <c r="AA25" s="8" t="s">
        <v>436</v>
      </c>
      <c r="AB25" s="1021" t="s">
        <v>436</v>
      </c>
      <c r="AC25" s="1033" t="s">
        <v>436</v>
      </c>
      <c r="AD25" s="240" t="s">
        <v>335</v>
      </c>
      <c r="AE25" s="242" t="s">
        <v>115</v>
      </c>
      <c r="AF25" s="242"/>
      <c r="AG25" s="241" t="s">
        <v>69</v>
      </c>
      <c r="AH25" s="256" t="s">
        <v>134</v>
      </c>
      <c r="AI25" s="490" t="s">
        <v>439</v>
      </c>
      <c r="AJ25" s="491" t="s">
        <v>439</v>
      </c>
      <c r="AK25" s="490" t="s">
        <v>439</v>
      </c>
      <c r="AL25" s="492" t="s">
        <v>439</v>
      </c>
      <c r="AM25" s="490" t="s">
        <v>439</v>
      </c>
      <c r="AN25" s="492" t="s">
        <v>439</v>
      </c>
      <c r="AO25" s="490" t="s">
        <v>439</v>
      </c>
      <c r="AP25" s="493" t="s">
        <v>439</v>
      </c>
      <c r="AS25" s="1042" t="s">
        <v>115</v>
      </c>
      <c r="AT25" s="176"/>
      <c r="AU25" s="1035" t="s">
        <v>69</v>
      </c>
      <c r="AV25" s="194" t="s">
        <v>141</v>
      </c>
      <c r="AW25" s="504">
        <v>284.9437554081338</v>
      </c>
      <c r="AX25" s="498">
        <v>4216.329378925331</v>
      </c>
      <c r="AY25" s="498">
        <v>336.9983594144371</v>
      </c>
      <c r="AZ25" s="1172">
        <v>379.83507137046075</v>
      </c>
      <c r="BA25" s="1179" t="s">
        <v>156</v>
      </c>
      <c r="BB25" s="1180" t="s">
        <v>438</v>
      </c>
    </row>
    <row r="26" spans="1:54" ht="18">
      <c r="A26" s="545"/>
      <c r="B26" s="546" t="s">
        <v>369</v>
      </c>
      <c r="C26" s="547"/>
      <c r="D26" s="551" t="s">
        <v>116</v>
      </c>
      <c r="E26" s="549" t="s">
        <v>134</v>
      </c>
      <c r="F26" s="300">
        <v>0.53</v>
      </c>
      <c r="G26" s="300">
        <v>2747</v>
      </c>
      <c r="H26" s="300">
        <v>0.752</v>
      </c>
      <c r="I26" s="301">
        <v>4696</v>
      </c>
      <c r="J26" s="300">
        <v>1.11</v>
      </c>
      <c r="K26" s="300">
        <v>94</v>
      </c>
      <c r="L26" s="300">
        <v>0.044</v>
      </c>
      <c r="M26" s="302">
        <v>322</v>
      </c>
      <c r="N26" s="949"/>
      <c r="O26" s="950"/>
      <c r="P26" s="1036"/>
      <c r="Q26" s="1037"/>
      <c r="R26" s="951"/>
      <c r="S26" s="951"/>
      <c r="T26" s="1038"/>
      <c r="U26" s="1039"/>
      <c r="V26" s="953" t="s">
        <v>436</v>
      </c>
      <c r="W26" s="8" t="s">
        <v>436</v>
      </c>
      <c r="X26" s="1021" t="s">
        <v>436</v>
      </c>
      <c r="Y26" s="1021" t="s">
        <v>436</v>
      </c>
      <c r="Z26" s="953" t="s">
        <v>436</v>
      </c>
      <c r="AA26" s="8" t="s">
        <v>436</v>
      </c>
      <c r="AB26" s="1021" t="s">
        <v>436</v>
      </c>
      <c r="AC26" s="1033" t="s">
        <v>436</v>
      </c>
      <c r="AD26" s="175"/>
      <c r="AE26" s="174" t="s">
        <v>369</v>
      </c>
      <c r="AF26" s="176"/>
      <c r="AG26" s="249" t="s">
        <v>116</v>
      </c>
      <c r="AH26" s="245" t="s">
        <v>134</v>
      </c>
      <c r="AI26" s="494" t="s">
        <v>439</v>
      </c>
      <c r="AJ26" s="500" t="s">
        <v>439</v>
      </c>
      <c r="AK26" s="499" t="s">
        <v>439</v>
      </c>
      <c r="AL26" s="501" t="s">
        <v>439</v>
      </c>
      <c r="AM26" s="499" t="s">
        <v>439</v>
      </c>
      <c r="AN26" s="501" t="s">
        <v>439</v>
      </c>
      <c r="AO26" s="499" t="s">
        <v>439</v>
      </c>
      <c r="AP26" s="502" t="s">
        <v>439</v>
      </c>
      <c r="AS26" s="1034" t="s">
        <v>369</v>
      </c>
      <c r="AT26" s="176"/>
      <c r="AU26" s="248" t="s">
        <v>116</v>
      </c>
      <c r="AV26" s="194" t="s">
        <v>141</v>
      </c>
      <c r="AW26" s="504">
        <v>5183.018867924528</v>
      </c>
      <c r="AX26" s="504">
        <v>6244.680851063829</v>
      </c>
      <c r="AY26" s="504">
        <v>84.68468468468468</v>
      </c>
      <c r="AZ26" s="1173">
        <v>7318.181818181819</v>
      </c>
      <c r="BA26" s="1179" t="s">
        <v>438</v>
      </c>
      <c r="BB26" s="1180" t="s">
        <v>156</v>
      </c>
    </row>
    <row r="27" spans="1:54" ht="18">
      <c r="A27" s="545"/>
      <c r="B27" s="550"/>
      <c r="C27" s="547" t="s">
        <v>83</v>
      </c>
      <c r="D27" s="558" t="s">
        <v>113</v>
      </c>
      <c r="E27" s="549" t="s">
        <v>134</v>
      </c>
      <c r="F27" s="298" t="s">
        <v>394</v>
      </c>
      <c r="G27" s="298" t="s">
        <v>394</v>
      </c>
      <c r="H27" s="298" t="s">
        <v>394</v>
      </c>
      <c r="I27" s="298" t="s">
        <v>394</v>
      </c>
      <c r="J27" s="298" t="s">
        <v>394</v>
      </c>
      <c r="K27" s="298" t="s">
        <v>394</v>
      </c>
      <c r="L27" s="298" t="s">
        <v>394</v>
      </c>
      <c r="M27" s="298" t="s">
        <v>394</v>
      </c>
      <c r="N27" s="949"/>
      <c r="O27" s="950"/>
      <c r="P27" s="1036"/>
      <c r="Q27" s="1037"/>
      <c r="R27" s="951"/>
      <c r="S27" s="951"/>
      <c r="T27" s="1038"/>
      <c r="U27" s="1039"/>
      <c r="V27" s="953" t="s">
        <v>436</v>
      </c>
      <c r="W27" s="8" t="s">
        <v>436</v>
      </c>
      <c r="X27" s="1021" t="s">
        <v>436</v>
      </c>
      <c r="Y27" s="1021" t="s">
        <v>436</v>
      </c>
      <c r="Z27" s="953" t="s">
        <v>436</v>
      </c>
      <c r="AA27" s="8" t="s">
        <v>436</v>
      </c>
      <c r="AB27" s="1021" t="s">
        <v>436</v>
      </c>
      <c r="AC27" s="1033" t="s">
        <v>436</v>
      </c>
      <c r="AD27" s="175"/>
      <c r="AE27" s="247"/>
      <c r="AF27" s="176" t="s">
        <v>83</v>
      </c>
      <c r="AG27" s="258" t="s">
        <v>113</v>
      </c>
      <c r="AH27" s="245" t="s">
        <v>134</v>
      </c>
      <c r="AI27" s="499"/>
      <c r="AJ27" s="500"/>
      <c r="AK27" s="499"/>
      <c r="AL27" s="501"/>
      <c r="AM27" s="499"/>
      <c r="AN27" s="501"/>
      <c r="AO27" s="499"/>
      <c r="AP27" s="502"/>
      <c r="AS27" s="1040"/>
      <c r="AT27" s="176" t="s">
        <v>83</v>
      </c>
      <c r="AU27" s="257" t="s">
        <v>113</v>
      </c>
      <c r="AV27" s="194" t="s">
        <v>141</v>
      </c>
      <c r="AW27" s="504" t="s">
        <v>150</v>
      </c>
      <c r="AX27" s="504" t="s">
        <v>150</v>
      </c>
      <c r="AY27" s="504" t="s">
        <v>150</v>
      </c>
      <c r="AZ27" s="1173" t="s">
        <v>150</v>
      </c>
      <c r="BA27" s="1179" t="s">
        <v>156</v>
      </c>
      <c r="BB27" s="1180" t="s">
        <v>156</v>
      </c>
    </row>
    <row r="28" spans="1:54" ht="18">
      <c r="A28" s="545"/>
      <c r="B28" s="552"/>
      <c r="C28" s="547" t="s">
        <v>86</v>
      </c>
      <c r="D28" s="559" t="s">
        <v>114</v>
      </c>
      <c r="E28" s="554" t="s">
        <v>134</v>
      </c>
      <c r="F28" s="298" t="s">
        <v>394</v>
      </c>
      <c r="G28" s="298" t="s">
        <v>394</v>
      </c>
      <c r="H28" s="298" t="s">
        <v>394</v>
      </c>
      <c r="I28" s="298" t="s">
        <v>394</v>
      </c>
      <c r="J28" s="298" t="s">
        <v>394</v>
      </c>
      <c r="K28" s="298" t="s">
        <v>394</v>
      </c>
      <c r="L28" s="298" t="s">
        <v>394</v>
      </c>
      <c r="M28" s="298" t="s">
        <v>394</v>
      </c>
      <c r="N28" s="949"/>
      <c r="O28" s="950"/>
      <c r="P28" s="1036"/>
      <c r="Q28" s="1037"/>
      <c r="R28" s="951"/>
      <c r="S28" s="951"/>
      <c r="T28" s="1038"/>
      <c r="U28" s="1039"/>
      <c r="V28" s="953" t="s">
        <v>436</v>
      </c>
      <c r="W28" s="8" t="s">
        <v>436</v>
      </c>
      <c r="X28" s="1021" t="s">
        <v>436</v>
      </c>
      <c r="Y28" s="1021" t="s">
        <v>436</v>
      </c>
      <c r="Z28" s="953" t="s">
        <v>436</v>
      </c>
      <c r="AA28" s="8" t="s">
        <v>436</v>
      </c>
      <c r="AB28" s="1021" t="s">
        <v>436</v>
      </c>
      <c r="AC28" s="1033" t="s">
        <v>436</v>
      </c>
      <c r="AD28" s="175"/>
      <c r="AE28" s="250"/>
      <c r="AF28" s="176" t="s">
        <v>86</v>
      </c>
      <c r="AG28" s="259" t="s">
        <v>114</v>
      </c>
      <c r="AH28" s="252" t="s">
        <v>134</v>
      </c>
      <c r="AI28" s="499"/>
      <c r="AJ28" s="500"/>
      <c r="AK28" s="499"/>
      <c r="AL28" s="501"/>
      <c r="AM28" s="499"/>
      <c r="AN28" s="501"/>
      <c r="AO28" s="499"/>
      <c r="AP28" s="502"/>
      <c r="AS28" s="1041"/>
      <c r="AT28" s="176" t="s">
        <v>86</v>
      </c>
      <c r="AU28" s="259" t="s">
        <v>114</v>
      </c>
      <c r="AV28" s="194" t="s">
        <v>141</v>
      </c>
      <c r="AW28" s="504" t="s">
        <v>150</v>
      </c>
      <c r="AX28" s="504" t="s">
        <v>150</v>
      </c>
      <c r="AY28" s="504" t="s">
        <v>150</v>
      </c>
      <c r="AZ28" s="1173" t="s">
        <v>150</v>
      </c>
      <c r="BA28" s="1179" t="s">
        <v>156</v>
      </c>
      <c r="BB28" s="1180" t="s">
        <v>156</v>
      </c>
    </row>
    <row r="29" spans="1:54" ht="18">
      <c r="A29" s="545"/>
      <c r="B29" s="546" t="s">
        <v>0</v>
      </c>
      <c r="C29" s="547"/>
      <c r="D29" s="551" t="s">
        <v>117</v>
      </c>
      <c r="E29" s="549" t="s">
        <v>134</v>
      </c>
      <c r="F29" s="295" t="s">
        <v>393</v>
      </c>
      <c r="G29" s="295" t="s">
        <v>393</v>
      </c>
      <c r="H29" s="295">
        <v>0</v>
      </c>
      <c r="I29" s="296">
        <v>0</v>
      </c>
      <c r="J29" s="295" t="s">
        <v>394</v>
      </c>
      <c r="K29" s="295" t="s">
        <v>394</v>
      </c>
      <c r="L29" s="298" t="s">
        <v>394</v>
      </c>
      <c r="M29" s="298" t="s">
        <v>394</v>
      </c>
      <c r="N29" s="949"/>
      <c r="O29" s="950"/>
      <c r="P29" s="1036"/>
      <c r="Q29" s="1037"/>
      <c r="R29" s="951"/>
      <c r="S29" s="951"/>
      <c r="T29" s="1038"/>
      <c r="U29" s="1039"/>
      <c r="V29" s="953" t="s">
        <v>436</v>
      </c>
      <c r="W29" s="8" t="s">
        <v>436</v>
      </c>
      <c r="X29" s="1021" t="s">
        <v>436</v>
      </c>
      <c r="Y29" s="1021" t="s">
        <v>436</v>
      </c>
      <c r="Z29" s="953" t="s">
        <v>436</v>
      </c>
      <c r="AA29" s="8" t="s">
        <v>436</v>
      </c>
      <c r="AB29" s="1021" t="s">
        <v>436</v>
      </c>
      <c r="AC29" s="1033" t="s">
        <v>436</v>
      </c>
      <c r="AD29" s="175"/>
      <c r="AE29" s="174" t="s">
        <v>0</v>
      </c>
      <c r="AF29" s="176"/>
      <c r="AG29" s="249" t="s">
        <v>117</v>
      </c>
      <c r="AH29" s="245" t="s">
        <v>134</v>
      </c>
      <c r="AI29" s="494" t="s">
        <v>439</v>
      </c>
      <c r="AJ29" s="495" t="s">
        <v>439</v>
      </c>
      <c r="AK29" s="494" t="s">
        <v>439</v>
      </c>
      <c r="AL29" s="496" t="s">
        <v>439</v>
      </c>
      <c r="AM29" s="494" t="s">
        <v>439</v>
      </c>
      <c r="AN29" s="496" t="s">
        <v>439</v>
      </c>
      <c r="AO29" s="494" t="s">
        <v>439</v>
      </c>
      <c r="AP29" s="497" t="s">
        <v>439</v>
      </c>
      <c r="AS29" s="1034" t="s">
        <v>0</v>
      </c>
      <c r="AT29" s="176"/>
      <c r="AU29" s="248" t="s">
        <v>117</v>
      </c>
      <c r="AV29" s="194" t="s">
        <v>141</v>
      </c>
      <c r="AW29" s="498" t="s">
        <v>150</v>
      </c>
      <c r="AX29" s="498" t="s">
        <v>143</v>
      </c>
      <c r="AY29" s="498" t="s">
        <v>150</v>
      </c>
      <c r="AZ29" s="1172" t="s">
        <v>150</v>
      </c>
      <c r="BA29" s="1179" t="s">
        <v>156</v>
      </c>
      <c r="BB29" s="1180" t="s">
        <v>156</v>
      </c>
    </row>
    <row r="30" spans="1:54" ht="18">
      <c r="A30" s="545"/>
      <c r="B30" s="550"/>
      <c r="C30" s="547" t="s">
        <v>84</v>
      </c>
      <c r="D30" s="558" t="s">
        <v>113</v>
      </c>
      <c r="E30" s="549" t="s">
        <v>134</v>
      </c>
      <c r="F30" s="298" t="s">
        <v>394</v>
      </c>
      <c r="G30" s="298" t="s">
        <v>394</v>
      </c>
      <c r="H30" s="298" t="s">
        <v>394</v>
      </c>
      <c r="I30" s="298" t="s">
        <v>394</v>
      </c>
      <c r="J30" s="298" t="s">
        <v>394</v>
      </c>
      <c r="K30" s="298" t="s">
        <v>394</v>
      </c>
      <c r="L30" s="298" t="s">
        <v>394</v>
      </c>
      <c r="M30" s="298" t="s">
        <v>394</v>
      </c>
      <c r="N30" s="949"/>
      <c r="O30" s="950"/>
      <c r="P30" s="1036"/>
      <c r="Q30" s="1037"/>
      <c r="R30" s="951"/>
      <c r="S30" s="951"/>
      <c r="T30" s="1038"/>
      <c r="U30" s="1039"/>
      <c r="V30" s="953" t="s">
        <v>436</v>
      </c>
      <c r="W30" s="8" t="s">
        <v>436</v>
      </c>
      <c r="X30" s="1021" t="s">
        <v>436</v>
      </c>
      <c r="Y30" s="1021" t="s">
        <v>436</v>
      </c>
      <c r="Z30" s="953" t="s">
        <v>436</v>
      </c>
      <c r="AA30" s="8" t="s">
        <v>436</v>
      </c>
      <c r="AB30" s="1021" t="s">
        <v>436</v>
      </c>
      <c r="AC30" s="1033" t="s">
        <v>436</v>
      </c>
      <c r="AD30" s="175"/>
      <c r="AE30" s="247"/>
      <c r="AF30" s="176" t="s">
        <v>84</v>
      </c>
      <c r="AG30" s="258" t="s">
        <v>113</v>
      </c>
      <c r="AH30" s="245" t="s">
        <v>134</v>
      </c>
      <c r="AI30" s="499"/>
      <c r="AJ30" s="500"/>
      <c r="AK30" s="499"/>
      <c r="AL30" s="501"/>
      <c r="AM30" s="499"/>
      <c r="AN30" s="501"/>
      <c r="AO30" s="499"/>
      <c r="AP30" s="502"/>
      <c r="AS30" s="1040"/>
      <c r="AT30" s="176" t="s">
        <v>84</v>
      </c>
      <c r="AU30" s="257" t="s">
        <v>113</v>
      </c>
      <c r="AV30" s="194" t="s">
        <v>141</v>
      </c>
      <c r="AW30" s="504" t="s">
        <v>150</v>
      </c>
      <c r="AX30" s="504" t="s">
        <v>150</v>
      </c>
      <c r="AY30" s="504" t="s">
        <v>150</v>
      </c>
      <c r="AZ30" s="1173" t="s">
        <v>150</v>
      </c>
      <c r="BA30" s="1179" t="s">
        <v>156</v>
      </c>
      <c r="BB30" s="1180" t="s">
        <v>156</v>
      </c>
    </row>
    <row r="31" spans="1:54" ht="18">
      <c r="A31" s="545"/>
      <c r="B31" s="552"/>
      <c r="C31" s="547" t="s">
        <v>87</v>
      </c>
      <c r="D31" s="559" t="s">
        <v>114</v>
      </c>
      <c r="E31" s="554" t="s">
        <v>134</v>
      </c>
      <c r="F31" s="298" t="s">
        <v>394</v>
      </c>
      <c r="G31" s="298" t="s">
        <v>394</v>
      </c>
      <c r="H31" s="298" t="s">
        <v>394</v>
      </c>
      <c r="I31" s="298" t="s">
        <v>394</v>
      </c>
      <c r="J31" s="298" t="s">
        <v>394</v>
      </c>
      <c r="K31" s="298" t="s">
        <v>394</v>
      </c>
      <c r="L31" s="298" t="s">
        <v>394</v>
      </c>
      <c r="M31" s="298" t="s">
        <v>394</v>
      </c>
      <c r="N31" s="949"/>
      <c r="O31" s="950"/>
      <c r="P31" s="1036"/>
      <c r="Q31" s="1037"/>
      <c r="R31" s="951"/>
      <c r="S31" s="951"/>
      <c r="T31" s="1038"/>
      <c r="U31" s="1039"/>
      <c r="V31" s="953" t="s">
        <v>436</v>
      </c>
      <c r="W31" s="8" t="s">
        <v>436</v>
      </c>
      <c r="X31" s="1021" t="s">
        <v>436</v>
      </c>
      <c r="Y31" s="1021" t="s">
        <v>436</v>
      </c>
      <c r="Z31" s="953" t="s">
        <v>436</v>
      </c>
      <c r="AA31" s="8" t="s">
        <v>436</v>
      </c>
      <c r="AB31" s="1021" t="s">
        <v>436</v>
      </c>
      <c r="AC31" s="1033" t="s">
        <v>436</v>
      </c>
      <c r="AD31" s="175"/>
      <c r="AE31" s="250"/>
      <c r="AF31" s="176" t="s">
        <v>87</v>
      </c>
      <c r="AG31" s="259" t="s">
        <v>114</v>
      </c>
      <c r="AH31" s="252" t="s">
        <v>134</v>
      </c>
      <c r="AI31" s="499"/>
      <c r="AJ31" s="500"/>
      <c r="AK31" s="499"/>
      <c r="AL31" s="501"/>
      <c r="AM31" s="499"/>
      <c r="AN31" s="501"/>
      <c r="AO31" s="499"/>
      <c r="AP31" s="502"/>
      <c r="AS31" s="1041"/>
      <c r="AT31" s="176" t="s">
        <v>87</v>
      </c>
      <c r="AU31" s="259" t="s">
        <v>114</v>
      </c>
      <c r="AV31" s="194" t="s">
        <v>141</v>
      </c>
      <c r="AW31" s="504" t="s">
        <v>150</v>
      </c>
      <c r="AX31" s="504" t="s">
        <v>150</v>
      </c>
      <c r="AY31" s="504" t="s">
        <v>150</v>
      </c>
      <c r="AZ31" s="1173" t="s">
        <v>150</v>
      </c>
      <c r="BA31" s="1179" t="s">
        <v>156</v>
      </c>
      <c r="BB31" s="1180" t="s">
        <v>156</v>
      </c>
    </row>
    <row r="32" spans="1:54" ht="18">
      <c r="A32" s="545"/>
      <c r="B32" s="546" t="s">
        <v>1</v>
      </c>
      <c r="C32" s="547"/>
      <c r="D32" s="551" t="s">
        <v>118</v>
      </c>
      <c r="E32" s="549" t="s">
        <v>134</v>
      </c>
      <c r="F32" s="300" t="s">
        <v>394</v>
      </c>
      <c r="G32" s="300" t="s">
        <v>394</v>
      </c>
      <c r="H32" s="298" t="s">
        <v>394</v>
      </c>
      <c r="I32" s="298" t="s">
        <v>394</v>
      </c>
      <c r="J32" s="300" t="s">
        <v>394</v>
      </c>
      <c r="K32" s="300" t="s">
        <v>394</v>
      </c>
      <c r="L32" s="298" t="s">
        <v>394</v>
      </c>
      <c r="M32" s="298" t="s">
        <v>394</v>
      </c>
      <c r="N32" s="949"/>
      <c r="O32" s="950"/>
      <c r="P32" s="1036"/>
      <c r="Q32" s="1037"/>
      <c r="R32" s="951"/>
      <c r="S32" s="951"/>
      <c r="T32" s="1038"/>
      <c r="U32" s="1039"/>
      <c r="V32" s="953" t="s">
        <v>436</v>
      </c>
      <c r="W32" s="8" t="s">
        <v>436</v>
      </c>
      <c r="X32" s="1021" t="s">
        <v>436</v>
      </c>
      <c r="Y32" s="1021" t="s">
        <v>436</v>
      </c>
      <c r="Z32" s="953" t="s">
        <v>436</v>
      </c>
      <c r="AA32" s="8" t="s">
        <v>436</v>
      </c>
      <c r="AB32" s="1021" t="s">
        <v>436</v>
      </c>
      <c r="AC32" s="1033" t="s">
        <v>436</v>
      </c>
      <c r="AD32" s="175"/>
      <c r="AE32" s="174" t="s">
        <v>1</v>
      </c>
      <c r="AF32" s="176"/>
      <c r="AG32" s="249" t="s">
        <v>118</v>
      </c>
      <c r="AH32" s="245" t="s">
        <v>134</v>
      </c>
      <c r="AI32" s="494" t="s">
        <v>439</v>
      </c>
      <c r="AJ32" s="500" t="s">
        <v>439</v>
      </c>
      <c r="AK32" s="499" t="s">
        <v>439</v>
      </c>
      <c r="AL32" s="501" t="s">
        <v>439</v>
      </c>
      <c r="AM32" s="499" t="s">
        <v>439</v>
      </c>
      <c r="AN32" s="501" t="s">
        <v>439</v>
      </c>
      <c r="AO32" s="499" t="s">
        <v>439</v>
      </c>
      <c r="AP32" s="502" t="s">
        <v>439</v>
      </c>
      <c r="AS32" s="1034" t="s">
        <v>1</v>
      </c>
      <c r="AT32" s="176"/>
      <c r="AU32" s="248" t="s">
        <v>118</v>
      </c>
      <c r="AV32" s="194" t="s">
        <v>141</v>
      </c>
      <c r="AW32" s="504" t="s">
        <v>150</v>
      </c>
      <c r="AX32" s="504" t="s">
        <v>150</v>
      </c>
      <c r="AY32" s="504" t="s">
        <v>150</v>
      </c>
      <c r="AZ32" s="1173" t="s">
        <v>150</v>
      </c>
      <c r="BA32" s="1179" t="s">
        <v>156</v>
      </c>
      <c r="BB32" s="1180" t="s">
        <v>156</v>
      </c>
    </row>
    <row r="33" spans="1:54" ht="18">
      <c r="A33" s="545"/>
      <c r="B33" s="550"/>
      <c r="C33" s="547" t="s">
        <v>85</v>
      </c>
      <c r="D33" s="558" t="s">
        <v>113</v>
      </c>
      <c r="E33" s="549" t="s">
        <v>134</v>
      </c>
      <c r="F33" s="298" t="s">
        <v>394</v>
      </c>
      <c r="G33" s="298" t="s">
        <v>394</v>
      </c>
      <c r="H33" s="298" t="s">
        <v>394</v>
      </c>
      <c r="I33" s="298" t="s">
        <v>394</v>
      </c>
      <c r="J33" s="298" t="s">
        <v>394</v>
      </c>
      <c r="K33" s="298" t="s">
        <v>394</v>
      </c>
      <c r="L33" s="298" t="s">
        <v>394</v>
      </c>
      <c r="M33" s="298" t="s">
        <v>394</v>
      </c>
      <c r="N33" s="949"/>
      <c r="O33" s="950"/>
      <c r="P33" s="1036"/>
      <c r="Q33" s="1037"/>
      <c r="R33" s="951"/>
      <c r="S33" s="951"/>
      <c r="T33" s="1038"/>
      <c r="U33" s="1039"/>
      <c r="V33" s="953" t="s">
        <v>436</v>
      </c>
      <c r="W33" s="8" t="s">
        <v>436</v>
      </c>
      <c r="X33" s="1021" t="s">
        <v>436</v>
      </c>
      <c r="Y33" s="1021" t="s">
        <v>436</v>
      </c>
      <c r="Z33" s="953" t="s">
        <v>436</v>
      </c>
      <c r="AA33" s="8" t="s">
        <v>436</v>
      </c>
      <c r="AB33" s="1021" t="s">
        <v>436</v>
      </c>
      <c r="AC33" s="1033" t="s">
        <v>436</v>
      </c>
      <c r="AD33" s="175"/>
      <c r="AE33" s="247"/>
      <c r="AF33" s="176" t="s">
        <v>85</v>
      </c>
      <c r="AG33" s="258" t="s">
        <v>113</v>
      </c>
      <c r="AH33" s="245" t="s">
        <v>134</v>
      </c>
      <c r="AI33" s="499"/>
      <c r="AJ33" s="500"/>
      <c r="AK33" s="499"/>
      <c r="AL33" s="501"/>
      <c r="AM33" s="499"/>
      <c r="AN33" s="501"/>
      <c r="AO33" s="499"/>
      <c r="AP33" s="502"/>
      <c r="AS33" s="1040"/>
      <c r="AT33" s="176" t="s">
        <v>85</v>
      </c>
      <c r="AU33" s="257" t="s">
        <v>113</v>
      </c>
      <c r="AV33" s="194" t="s">
        <v>141</v>
      </c>
      <c r="AW33" s="504" t="s">
        <v>150</v>
      </c>
      <c r="AX33" s="504" t="s">
        <v>150</v>
      </c>
      <c r="AY33" s="504" t="s">
        <v>150</v>
      </c>
      <c r="AZ33" s="1173" t="s">
        <v>150</v>
      </c>
      <c r="BA33" s="1179" t="s">
        <v>156</v>
      </c>
      <c r="BB33" s="1180" t="s">
        <v>156</v>
      </c>
    </row>
    <row r="34" spans="1:54" ht="18">
      <c r="A34" s="545"/>
      <c r="B34" s="550"/>
      <c r="C34" s="547" t="s">
        <v>88</v>
      </c>
      <c r="D34" s="559" t="s">
        <v>114</v>
      </c>
      <c r="E34" s="554" t="s">
        <v>134</v>
      </c>
      <c r="F34" s="298" t="s">
        <v>394</v>
      </c>
      <c r="G34" s="298" t="s">
        <v>394</v>
      </c>
      <c r="H34" s="298" t="s">
        <v>394</v>
      </c>
      <c r="I34" s="298" t="s">
        <v>394</v>
      </c>
      <c r="J34" s="298" t="s">
        <v>394</v>
      </c>
      <c r="K34" s="298" t="s">
        <v>394</v>
      </c>
      <c r="L34" s="298" t="s">
        <v>394</v>
      </c>
      <c r="M34" s="298" t="s">
        <v>394</v>
      </c>
      <c r="N34" s="949"/>
      <c r="O34" s="950"/>
      <c r="P34" s="1036"/>
      <c r="Q34" s="1037"/>
      <c r="R34" s="951"/>
      <c r="S34" s="951"/>
      <c r="T34" s="1038"/>
      <c r="U34" s="1039"/>
      <c r="V34" s="953" t="s">
        <v>436</v>
      </c>
      <c r="W34" s="8" t="s">
        <v>436</v>
      </c>
      <c r="X34" s="1021" t="s">
        <v>436</v>
      </c>
      <c r="Y34" s="1021" t="s">
        <v>436</v>
      </c>
      <c r="Z34" s="953" t="s">
        <v>436</v>
      </c>
      <c r="AA34" s="8" t="s">
        <v>436</v>
      </c>
      <c r="AB34" s="1021" t="s">
        <v>436</v>
      </c>
      <c r="AC34" s="1033" t="s">
        <v>436</v>
      </c>
      <c r="AD34" s="175"/>
      <c r="AE34" s="247"/>
      <c r="AF34" s="176" t="s">
        <v>88</v>
      </c>
      <c r="AG34" s="259" t="s">
        <v>114</v>
      </c>
      <c r="AH34" s="252" t="s">
        <v>134</v>
      </c>
      <c r="AI34" s="499"/>
      <c r="AJ34" s="500"/>
      <c r="AK34" s="499"/>
      <c r="AL34" s="501"/>
      <c r="AM34" s="499"/>
      <c r="AN34" s="501"/>
      <c r="AO34" s="499"/>
      <c r="AP34" s="502"/>
      <c r="AS34" s="1040"/>
      <c r="AT34" s="176" t="s">
        <v>88</v>
      </c>
      <c r="AU34" s="259" t="s">
        <v>114</v>
      </c>
      <c r="AV34" s="194" t="s">
        <v>141</v>
      </c>
      <c r="AW34" s="504" t="s">
        <v>150</v>
      </c>
      <c r="AX34" s="504" t="s">
        <v>150</v>
      </c>
      <c r="AY34" s="504" t="s">
        <v>150</v>
      </c>
      <c r="AZ34" s="1173" t="s">
        <v>150</v>
      </c>
      <c r="BA34" s="1179" t="s">
        <v>156</v>
      </c>
      <c r="BB34" s="1180" t="s">
        <v>156</v>
      </c>
    </row>
    <row r="35" spans="1:54" ht="18">
      <c r="A35" s="545"/>
      <c r="B35" s="550"/>
      <c r="C35" s="547" t="s">
        <v>119</v>
      </c>
      <c r="D35" s="560" t="s">
        <v>120</v>
      </c>
      <c r="E35" s="561" t="s">
        <v>134</v>
      </c>
      <c r="F35" s="300" t="s">
        <v>394</v>
      </c>
      <c r="G35" s="300" t="s">
        <v>394</v>
      </c>
      <c r="H35" s="298" t="s">
        <v>394</v>
      </c>
      <c r="I35" s="298" t="s">
        <v>394</v>
      </c>
      <c r="J35" s="300" t="s">
        <v>394</v>
      </c>
      <c r="K35" s="300" t="s">
        <v>394</v>
      </c>
      <c r="L35" s="298" t="s">
        <v>394</v>
      </c>
      <c r="M35" s="298" t="s">
        <v>394</v>
      </c>
      <c r="N35" s="949"/>
      <c r="O35" s="950"/>
      <c r="P35" s="1036"/>
      <c r="Q35" s="1037"/>
      <c r="R35" s="951"/>
      <c r="S35" s="951"/>
      <c r="T35" s="1038"/>
      <c r="U35" s="1039"/>
      <c r="V35" s="953" t="s">
        <v>436</v>
      </c>
      <c r="W35" s="8" t="s">
        <v>436</v>
      </c>
      <c r="X35" s="1021" t="s">
        <v>436</v>
      </c>
      <c r="Y35" s="1021" t="s">
        <v>436</v>
      </c>
      <c r="Z35" s="953" t="s">
        <v>436</v>
      </c>
      <c r="AA35" s="8" t="s">
        <v>436</v>
      </c>
      <c r="AB35" s="1021" t="s">
        <v>436</v>
      </c>
      <c r="AC35" s="1033" t="s">
        <v>436</v>
      </c>
      <c r="AD35" s="175"/>
      <c r="AE35" s="247"/>
      <c r="AF35" s="176" t="s">
        <v>119</v>
      </c>
      <c r="AG35" s="260" t="s">
        <v>65</v>
      </c>
      <c r="AH35" s="261" t="s">
        <v>134</v>
      </c>
      <c r="AI35" s="499"/>
      <c r="AJ35" s="500"/>
      <c r="AK35" s="499"/>
      <c r="AL35" s="501"/>
      <c r="AM35" s="499"/>
      <c r="AN35" s="501"/>
      <c r="AO35" s="499"/>
      <c r="AP35" s="502"/>
      <c r="AS35" s="1040"/>
      <c r="AT35" s="176" t="s">
        <v>119</v>
      </c>
      <c r="AU35" s="260" t="s">
        <v>120</v>
      </c>
      <c r="AV35" s="194" t="s">
        <v>141</v>
      </c>
      <c r="AW35" s="504" t="s">
        <v>150</v>
      </c>
      <c r="AX35" s="504" t="s">
        <v>150</v>
      </c>
      <c r="AY35" s="504" t="s">
        <v>150</v>
      </c>
      <c r="AZ35" s="1173" t="s">
        <v>150</v>
      </c>
      <c r="BA35" s="1179" t="s">
        <v>156</v>
      </c>
      <c r="BB35" s="1180" t="s">
        <v>156</v>
      </c>
    </row>
    <row r="36" spans="1:54" ht="18">
      <c r="A36" s="562"/>
      <c r="B36" s="552"/>
      <c r="C36" s="547" t="s">
        <v>89</v>
      </c>
      <c r="D36" s="560" t="s">
        <v>121</v>
      </c>
      <c r="E36" s="561" t="s">
        <v>134</v>
      </c>
      <c r="F36" s="298" t="s">
        <v>394</v>
      </c>
      <c r="G36" s="298" t="s">
        <v>394</v>
      </c>
      <c r="H36" s="298" t="s">
        <v>394</v>
      </c>
      <c r="I36" s="298" t="s">
        <v>394</v>
      </c>
      <c r="J36" s="298" t="s">
        <v>394</v>
      </c>
      <c r="K36" s="298" t="s">
        <v>394</v>
      </c>
      <c r="L36" s="298" t="s">
        <v>394</v>
      </c>
      <c r="M36" s="298" t="s">
        <v>394</v>
      </c>
      <c r="N36" s="949"/>
      <c r="O36" s="950"/>
      <c r="P36" s="1036"/>
      <c r="Q36" s="1037"/>
      <c r="R36" s="951"/>
      <c r="S36" s="951"/>
      <c r="T36" s="1038"/>
      <c r="U36" s="1039"/>
      <c r="V36" s="953" t="s">
        <v>436</v>
      </c>
      <c r="W36" s="8" t="s">
        <v>436</v>
      </c>
      <c r="X36" s="1021" t="s">
        <v>436</v>
      </c>
      <c r="Y36" s="1021" t="s">
        <v>436</v>
      </c>
      <c r="Z36" s="953" t="s">
        <v>436</v>
      </c>
      <c r="AA36" s="8" t="s">
        <v>436</v>
      </c>
      <c r="AB36" s="1021" t="s">
        <v>436</v>
      </c>
      <c r="AC36" s="1033" t="s">
        <v>436</v>
      </c>
      <c r="AD36" s="262"/>
      <c r="AE36" s="250"/>
      <c r="AF36" s="176" t="s">
        <v>89</v>
      </c>
      <c r="AG36" s="260" t="s">
        <v>121</v>
      </c>
      <c r="AH36" s="261" t="s">
        <v>134</v>
      </c>
      <c r="AI36" s="499"/>
      <c r="AJ36" s="500"/>
      <c r="AK36" s="499"/>
      <c r="AL36" s="501"/>
      <c r="AM36" s="499"/>
      <c r="AN36" s="501"/>
      <c r="AO36" s="499"/>
      <c r="AP36" s="502"/>
      <c r="AS36" s="1041"/>
      <c r="AT36" s="176" t="s">
        <v>89</v>
      </c>
      <c r="AU36" s="260" t="s">
        <v>121</v>
      </c>
      <c r="AV36" s="194" t="s">
        <v>141</v>
      </c>
      <c r="AW36" s="504" t="s">
        <v>150</v>
      </c>
      <c r="AX36" s="504" t="s">
        <v>150</v>
      </c>
      <c r="AY36" s="504" t="s">
        <v>150</v>
      </c>
      <c r="AZ36" s="1173" t="s">
        <v>150</v>
      </c>
      <c r="BA36" s="1179" t="s">
        <v>156</v>
      </c>
      <c r="BB36" s="1180" t="s">
        <v>156</v>
      </c>
    </row>
    <row r="37" spans="1:54" ht="18">
      <c r="A37" s="563" t="s">
        <v>268</v>
      </c>
      <c r="B37" s="564" t="s">
        <v>2</v>
      </c>
      <c r="C37" s="565"/>
      <c r="D37" s="566" t="s">
        <v>71</v>
      </c>
      <c r="E37" s="544" t="s">
        <v>134</v>
      </c>
      <c r="F37" s="292">
        <v>963.292</v>
      </c>
      <c r="G37" s="292">
        <v>2029763</v>
      </c>
      <c r="H37" s="292">
        <v>970.701</v>
      </c>
      <c r="I37" s="293">
        <v>2261358</v>
      </c>
      <c r="J37" s="292">
        <v>513.789</v>
      </c>
      <c r="K37" s="292">
        <v>787896</v>
      </c>
      <c r="L37" s="292">
        <v>515.732</v>
      </c>
      <c r="M37" s="294">
        <v>853185</v>
      </c>
      <c r="N37" s="949"/>
      <c r="O37" s="950"/>
      <c r="P37" s="1036"/>
      <c r="Q37" s="1043"/>
      <c r="R37" s="951"/>
      <c r="S37" s="951"/>
      <c r="T37" s="1038"/>
      <c r="U37" s="1039"/>
      <c r="V37" s="953" t="s">
        <v>436</v>
      </c>
      <c r="W37" s="8" t="s">
        <v>436</v>
      </c>
      <c r="X37" s="1021" t="s">
        <v>436</v>
      </c>
      <c r="Y37" s="1021" t="s">
        <v>436</v>
      </c>
      <c r="Z37" s="953" t="s">
        <v>436</v>
      </c>
      <c r="AA37" s="8" t="s">
        <v>436</v>
      </c>
      <c r="AB37" s="1021" t="s">
        <v>436</v>
      </c>
      <c r="AC37" s="1033" t="s">
        <v>436</v>
      </c>
      <c r="AD37" s="263" t="s">
        <v>268</v>
      </c>
      <c r="AE37" s="264" t="s">
        <v>2</v>
      </c>
      <c r="AF37" s="265"/>
      <c r="AG37" s="266" t="s">
        <v>71</v>
      </c>
      <c r="AH37" s="243" t="s">
        <v>134</v>
      </c>
      <c r="AI37" s="490" t="s">
        <v>439</v>
      </c>
      <c r="AJ37" s="492" t="s">
        <v>439</v>
      </c>
      <c r="AK37" s="490" t="s">
        <v>439</v>
      </c>
      <c r="AL37" s="492" t="s">
        <v>439</v>
      </c>
      <c r="AM37" s="490" t="s">
        <v>439</v>
      </c>
      <c r="AN37" s="492" t="s">
        <v>439</v>
      </c>
      <c r="AO37" s="490" t="s">
        <v>439</v>
      </c>
      <c r="AP37" s="493" t="s">
        <v>439</v>
      </c>
      <c r="AS37" s="1044" t="s">
        <v>2</v>
      </c>
      <c r="AT37" s="1045"/>
      <c r="AU37" s="1046" t="s">
        <v>71</v>
      </c>
      <c r="AV37" s="194" t="s">
        <v>141</v>
      </c>
      <c r="AW37" s="498">
        <v>2107.1108241322463</v>
      </c>
      <c r="AX37" s="498">
        <v>2329.6133412863487</v>
      </c>
      <c r="AY37" s="498">
        <v>1533.5011064853472</v>
      </c>
      <c r="AZ37" s="1172">
        <v>1654.3185220230664</v>
      </c>
      <c r="BA37" s="1179" t="s">
        <v>438</v>
      </c>
      <c r="BB37" s="1180" t="s">
        <v>438</v>
      </c>
    </row>
    <row r="38" spans="1:54" ht="18">
      <c r="A38" s="545"/>
      <c r="B38" s="567" t="s">
        <v>3</v>
      </c>
      <c r="C38" s="568"/>
      <c r="D38" s="551" t="s">
        <v>122</v>
      </c>
      <c r="E38" s="549" t="s">
        <v>134</v>
      </c>
      <c r="F38" s="300" t="s">
        <v>394</v>
      </c>
      <c r="G38" s="300" t="s">
        <v>394</v>
      </c>
      <c r="H38" s="300" t="s">
        <v>394</v>
      </c>
      <c r="I38" s="301" t="s">
        <v>394</v>
      </c>
      <c r="J38" s="300" t="s">
        <v>394</v>
      </c>
      <c r="K38" s="300" t="s">
        <v>394</v>
      </c>
      <c r="L38" s="300" t="s">
        <v>394</v>
      </c>
      <c r="M38" s="300" t="s">
        <v>394</v>
      </c>
      <c r="N38" s="949"/>
      <c r="O38" s="950"/>
      <c r="P38" s="1036"/>
      <c r="Q38" s="1047"/>
      <c r="R38" s="951"/>
      <c r="S38" s="951"/>
      <c r="T38" s="1038"/>
      <c r="U38" s="1039"/>
      <c r="V38" s="953" t="s">
        <v>436</v>
      </c>
      <c r="W38" s="8" t="s">
        <v>436</v>
      </c>
      <c r="X38" s="1021" t="s">
        <v>436</v>
      </c>
      <c r="Y38" s="1021" t="s">
        <v>436</v>
      </c>
      <c r="Z38" s="953" t="s">
        <v>436</v>
      </c>
      <c r="AA38" s="8" t="s">
        <v>436</v>
      </c>
      <c r="AB38" s="1021" t="s">
        <v>436</v>
      </c>
      <c r="AC38" s="1033" t="s">
        <v>436</v>
      </c>
      <c r="AD38" s="175"/>
      <c r="AE38" s="177" t="s">
        <v>3</v>
      </c>
      <c r="AF38" s="178"/>
      <c r="AG38" s="249" t="s">
        <v>122</v>
      </c>
      <c r="AH38" s="245" t="s">
        <v>134</v>
      </c>
      <c r="AI38" s="499"/>
      <c r="AJ38" s="501"/>
      <c r="AK38" s="499"/>
      <c r="AL38" s="501"/>
      <c r="AM38" s="499"/>
      <c r="AN38" s="501"/>
      <c r="AO38" s="499"/>
      <c r="AP38" s="502"/>
      <c r="AS38" s="1048" t="s">
        <v>3</v>
      </c>
      <c r="AT38" s="178"/>
      <c r="AU38" s="248" t="s">
        <v>122</v>
      </c>
      <c r="AV38" s="194" t="s">
        <v>141</v>
      </c>
      <c r="AW38" s="504" t="s">
        <v>150</v>
      </c>
      <c r="AX38" s="504" t="s">
        <v>150</v>
      </c>
      <c r="AY38" s="504" t="s">
        <v>150</v>
      </c>
      <c r="AZ38" s="1173" t="s">
        <v>150</v>
      </c>
      <c r="BA38" s="1179" t="s">
        <v>156</v>
      </c>
      <c r="BB38" s="1180" t="s">
        <v>156</v>
      </c>
    </row>
    <row r="39" spans="1:54" ht="18">
      <c r="A39" s="545"/>
      <c r="B39" s="567" t="s">
        <v>3</v>
      </c>
      <c r="C39" s="569"/>
      <c r="D39" s="570" t="s">
        <v>123</v>
      </c>
      <c r="E39" s="571" t="s">
        <v>134</v>
      </c>
      <c r="F39" s="295" t="s">
        <v>394</v>
      </c>
      <c r="G39" s="295" t="s">
        <v>394</v>
      </c>
      <c r="H39" s="295" t="s">
        <v>394</v>
      </c>
      <c r="I39" s="296" t="s">
        <v>394</v>
      </c>
      <c r="J39" s="295" t="s">
        <v>394</v>
      </c>
      <c r="K39" s="295" t="s">
        <v>394</v>
      </c>
      <c r="L39" s="295" t="s">
        <v>394</v>
      </c>
      <c r="M39" s="295" t="s">
        <v>394</v>
      </c>
      <c r="N39" s="949"/>
      <c r="O39" s="950"/>
      <c r="P39" s="1036"/>
      <c r="Q39" s="1047"/>
      <c r="R39" s="951"/>
      <c r="S39" s="951"/>
      <c r="T39" s="1038"/>
      <c r="U39" s="1039"/>
      <c r="V39" s="953" t="s">
        <v>436</v>
      </c>
      <c r="W39" s="8" t="s">
        <v>436</v>
      </c>
      <c r="X39" s="1021" t="s">
        <v>436</v>
      </c>
      <c r="Y39" s="1021" t="s">
        <v>436</v>
      </c>
      <c r="Z39" s="953" t="s">
        <v>436</v>
      </c>
      <c r="AA39" s="8" t="s">
        <v>436</v>
      </c>
      <c r="AB39" s="1021" t="s">
        <v>436</v>
      </c>
      <c r="AC39" s="1033" t="s">
        <v>436</v>
      </c>
      <c r="AD39" s="175"/>
      <c r="AE39" s="177" t="s">
        <v>3</v>
      </c>
      <c r="AF39" s="267"/>
      <c r="AG39" s="270" t="s">
        <v>123</v>
      </c>
      <c r="AH39" s="269" t="s">
        <v>134</v>
      </c>
      <c r="AI39" s="494"/>
      <c r="AJ39" s="496"/>
      <c r="AK39" s="494"/>
      <c r="AL39" s="496"/>
      <c r="AM39" s="494"/>
      <c r="AN39" s="496"/>
      <c r="AO39" s="494"/>
      <c r="AP39" s="497"/>
      <c r="AS39" s="1048" t="s">
        <v>3</v>
      </c>
      <c r="AT39" s="267"/>
      <c r="AU39" s="268" t="s">
        <v>123</v>
      </c>
      <c r="AV39" s="194" t="s">
        <v>141</v>
      </c>
      <c r="AW39" s="498" t="s">
        <v>150</v>
      </c>
      <c r="AX39" s="498" t="s">
        <v>150</v>
      </c>
      <c r="AY39" s="498" t="s">
        <v>150</v>
      </c>
      <c r="AZ39" s="1172" t="s">
        <v>150</v>
      </c>
      <c r="BA39" s="1179" t="s">
        <v>156</v>
      </c>
      <c r="BB39" s="1180" t="s">
        <v>156</v>
      </c>
    </row>
    <row r="40" spans="1:54" ht="18">
      <c r="A40" s="540" t="s">
        <v>338</v>
      </c>
      <c r="B40" s="565" t="s">
        <v>124</v>
      </c>
      <c r="C40" s="572"/>
      <c r="D40" s="543" t="s">
        <v>72</v>
      </c>
      <c r="E40" s="544" t="s">
        <v>134</v>
      </c>
      <c r="F40" s="292">
        <v>92.1</v>
      </c>
      <c r="G40" s="292">
        <v>146118</v>
      </c>
      <c r="H40" s="292">
        <v>58.015</v>
      </c>
      <c r="I40" s="293">
        <v>168242</v>
      </c>
      <c r="J40" s="292">
        <v>1.786</v>
      </c>
      <c r="K40" s="292">
        <v>18440</v>
      </c>
      <c r="L40" s="292">
        <v>1.178</v>
      </c>
      <c r="M40" s="294">
        <v>9242</v>
      </c>
      <c r="N40" s="949"/>
      <c r="O40" s="950"/>
      <c r="P40" s="1036"/>
      <c r="Q40" s="1037"/>
      <c r="R40" s="951"/>
      <c r="S40" s="951"/>
      <c r="T40" s="1038"/>
      <c r="U40" s="1039"/>
      <c r="V40" s="953" t="s">
        <v>436</v>
      </c>
      <c r="W40" s="8" t="s">
        <v>436</v>
      </c>
      <c r="X40" s="1021" t="s">
        <v>436</v>
      </c>
      <c r="Y40" s="1021" t="s">
        <v>436</v>
      </c>
      <c r="Z40" s="953" t="s">
        <v>436</v>
      </c>
      <c r="AA40" s="8" t="s">
        <v>436</v>
      </c>
      <c r="AB40" s="1021" t="s">
        <v>436</v>
      </c>
      <c r="AC40" s="1033" t="s">
        <v>436</v>
      </c>
      <c r="AD40" s="240" t="s">
        <v>338</v>
      </c>
      <c r="AE40" s="265" t="s">
        <v>124</v>
      </c>
      <c r="AF40" s="271"/>
      <c r="AG40" s="241" t="s">
        <v>72</v>
      </c>
      <c r="AH40" s="243" t="s">
        <v>134</v>
      </c>
      <c r="AI40" s="490" t="s">
        <v>439</v>
      </c>
      <c r="AJ40" s="492" t="s">
        <v>439</v>
      </c>
      <c r="AK40" s="490" t="s">
        <v>439</v>
      </c>
      <c r="AL40" s="492" t="s">
        <v>439</v>
      </c>
      <c r="AM40" s="490" t="s">
        <v>439</v>
      </c>
      <c r="AN40" s="492" t="s">
        <v>439</v>
      </c>
      <c r="AO40" s="490" t="s">
        <v>439</v>
      </c>
      <c r="AP40" s="493" t="s">
        <v>439</v>
      </c>
      <c r="AS40" s="1049" t="s">
        <v>124</v>
      </c>
      <c r="AT40" s="178"/>
      <c r="AU40" s="1035" t="s">
        <v>72</v>
      </c>
      <c r="AV40" s="194" t="s">
        <v>141</v>
      </c>
      <c r="AW40" s="498">
        <v>1586.5146579804561</v>
      </c>
      <c r="AX40" s="498">
        <v>2899.9741446177713</v>
      </c>
      <c r="AY40" s="498">
        <v>10324.74804031355</v>
      </c>
      <c r="AZ40" s="1172">
        <v>7845.500848896435</v>
      </c>
      <c r="BA40" s="1179" t="s">
        <v>438</v>
      </c>
      <c r="BB40" s="1180" t="s">
        <v>438</v>
      </c>
    </row>
    <row r="41" spans="1:54" ht="18">
      <c r="A41" s="545"/>
      <c r="B41" s="567" t="s">
        <v>4</v>
      </c>
      <c r="C41" s="568"/>
      <c r="D41" s="551" t="s">
        <v>116</v>
      </c>
      <c r="E41" s="549" t="s">
        <v>134</v>
      </c>
      <c r="F41" s="295">
        <v>21.919</v>
      </c>
      <c r="G41" s="295">
        <v>52608</v>
      </c>
      <c r="H41" s="295">
        <v>22.711</v>
      </c>
      <c r="I41" s="296">
        <v>68973</v>
      </c>
      <c r="J41" s="295">
        <v>0.564</v>
      </c>
      <c r="K41" s="295">
        <v>3028</v>
      </c>
      <c r="L41" s="295">
        <v>0.326</v>
      </c>
      <c r="M41" s="297">
        <v>2170</v>
      </c>
      <c r="N41" s="949"/>
      <c r="O41" s="950"/>
      <c r="P41" s="1036"/>
      <c r="Q41" s="1037"/>
      <c r="R41" s="951"/>
      <c r="S41" s="951"/>
      <c r="T41" s="1038"/>
      <c r="U41" s="1039"/>
      <c r="V41" s="953" t="s">
        <v>436</v>
      </c>
      <c r="W41" s="8" t="s">
        <v>436</v>
      </c>
      <c r="X41" s="1021" t="s">
        <v>436</v>
      </c>
      <c r="Y41" s="1021" t="s">
        <v>436</v>
      </c>
      <c r="Z41" s="953" t="s">
        <v>436</v>
      </c>
      <c r="AA41" s="8" t="s">
        <v>436</v>
      </c>
      <c r="AB41" s="1021" t="s">
        <v>436</v>
      </c>
      <c r="AC41" s="1033" t="s">
        <v>436</v>
      </c>
      <c r="AD41" s="175"/>
      <c r="AE41" s="177" t="s">
        <v>4</v>
      </c>
      <c r="AF41" s="178"/>
      <c r="AG41" s="249" t="s">
        <v>116</v>
      </c>
      <c r="AH41" s="245" t="s">
        <v>134</v>
      </c>
      <c r="AI41" s="494"/>
      <c r="AJ41" s="496"/>
      <c r="AK41" s="494"/>
      <c r="AL41" s="496"/>
      <c r="AM41" s="494"/>
      <c r="AN41" s="496"/>
      <c r="AO41" s="494"/>
      <c r="AP41" s="497"/>
      <c r="AS41" s="1048" t="s">
        <v>4</v>
      </c>
      <c r="AT41" s="178"/>
      <c r="AU41" s="248" t="s">
        <v>116</v>
      </c>
      <c r="AV41" s="194" t="s">
        <v>141</v>
      </c>
      <c r="AW41" s="498">
        <v>2400.1094940462613</v>
      </c>
      <c r="AX41" s="498">
        <v>3036.9864823213425</v>
      </c>
      <c r="AY41" s="498">
        <v>5368.794326241135</v>
      </c>
      <c r="AZ41" s="1172">
        <v>6656.441717791411</v>
      </c>
      <c r="BA41" s="1179" t="s">
        <v>438</v>
      </c>
      <c r="BB41" s="1180" t="s">
        <v>438</v>
      </c>
    </row>
    <row r="42" spans="1:54" ht="18">
      <c r="A42" s="545"/>
      <c r="B42" s="567" t="s">
        <v>5</v>
      </c>
      <c r="C42" s="568"/>
      <c r="D42" s="551" t="s">
        <v>117</v>
      </c>
      <c r="E42" s="549" t="s">
        <v>134</v>
      </c>
      <c r="F42" s="295">
        <v>16.781</v>
      </c>
      <c r="G42" s="295">
        <v>10924</v>
      </c>
      <c r="H42" s="295">
        <v>1.728</v>
      </c>
      <c r="I42" s="296">
        <v>11903</v>
      </c>
      <c r="J42" s="295" t="s">
        <v>394</v>
      </c>
      <c r="K42" s="295" t="s">
        <v>394</v>
      </c>
      <c r="L42" s="295" t="s">
        <v>394</v>
      </c>
      <c r="M42" s="297" t="s">
        <v>394</v>
      </c>
      <c r="N42" s="949"/>
      <c r="O42" s="950"/>
      <c r="P42" s="1036"/>
      <c r="Q42" s="1037"/>
      <c r="R42" s="951"/>
      <c r="S42" s="951"/>
      <c r="T42" s="1038"/>
      <c r="U42" s="1039"/>
      <c r="V42" s="953" t="s">
        <v>436</v>
      </c>
      <c r="W42" s="8" t="s">
        <v>436</v>
      </c>
      <c r="X42" s="1021" t="s">
        <v>436</v>
      </c>
      <c r="Y42" s="1021" t="s">
        <v>436</v>
      </c>
      <c r="Z42" s="953" t="s">
        <v>436</v>
      </c>
      <c r="AA42" s="8" t="s">
        <v>436</v>
      </c>
      <c r="AB42" s="1021" t="s">
        <v>436</v>
      </c>
      <c r="AC42" s="1033" t="s">
        <v>436</v>
      </c>
      <c r="AD42" s="175"/>
      <c r="AE42" s="177" t="s">
        <v>5</v>
      </c>
      <c r="AF42" s="178"/>
      <c r="AG42" s="249" t="s">
        <v>117</v>
      </c>
      <c r="AH42" s="245" t="s">
        <v>134</v>
      </c>
      <c r="AI42" s="494"/>
      <c r="AJ42" s="496"/>
      <c r="AK42" s="494"/>
      <c r="AL42" s="496"/>
      <c r="AM42" s="494"/>
      <c r="AN42" s="496"/>
      <c r="AO42" s="494"/>
      <c r="AP42" s="497"/>
      <c r="AS42" s="1048" t="s">
        <v>5</v>
      </c>
      <c r="AT42" s="178"/>
      <c r="AU42" s="248" t="s">
        <v>117</v>
      </c>
      <c r="AV42" s="194" t="s">
        <v>141</v>
      </c>
      <c r="AW42" s="498">
        <v>650.9743161909303</v>
      </c>
      <c r="AX42" s="498">
        <v>6888.310185185185</v>
      </c>
      <c r="AY42" s="498" t="s">
        <v>150</v>
      </c>
      <c r="AZ42" s="1172" t="s">
        <v>150</v>
      </c>
      <c r="BA42" s="1179" t="s">
        <v>156</v>
      </c>
      <c r="BB42" s="1180" t="s">
        <v>156</v>
      </c>
    </row>
    <row r="43" spans="1:54" ht="18">
      <c r="A43" s="545"/>
      <c r="B43" s="567" t="s">
        <v>125</v>
      </c>
      <c r="C43" s="568"/>
      <c r="D43" s="551" t="s">
        <v>126</v>
      </c>
      <c r="E43" s="549" t="s">
        <v>134</v>
      </c>
      <c r="F43" s="295">
        <v>0.165</v>
      </c>
      <c r="G43" s="295">
        <v>122</v>
      </c>
      <c r="H43" s="295">
        <v>0.007</v>
      </c>
      <c r="I43" s="296">
        <v>38</v>
      </c>
      <c r="J43" s="295">
        <v>0.166</v>
      </c>
      <c r="K43" s="295">
        <v>2958</v>
      </c>
      <c r="L43" s="295">
        <v>0.001</v>
      </c>
      <c r="M43" s="297">
        <v>8</v>
      </c>
      <c r="N43" s="949"/>
      <c r="O43" s="950"/>
      <c r="P43" s="1036"/>
      <c r="Q43" s="1037"/>
      <c r="R43" s="951"/>
      <c r="S43" s="951"/>
      <c r="T43" s="1038"/>
      <c r="U43" s="1039"/>
      <c r="V43" s="953" t="s">
        <v>436</v>
      </c>
      <c r="W43" s="8" t="s">
        <v>436</v>
      </c>
      <c r="X43" s="1021" t="s">
        <v>436</v>
      </c>
      <c r="Y43" s="1021" t="s">
        <v>436</v>
      </c>
      <c r="Z43" s="953" t="s">
        <v>436</v>
      </c>
      <c r="AA43" s="8" t="s">
        <v>436</v>
      </c>
      <c r="AB43" s="1021" t="s">
        <v>436</v>
      </c>
      <c r="AC43" s="1033" t="s">
        <v>436</v>
      </c>
      <c r="AD43" s="175"/>
      <c r="AE43" s="177" t="s">
        <v>125</v>
      </c>
      <c r="AF43" s="178"/>
      <c r="AG43" s="249" t="s">
        <v>126</v>
      </c>
      <c r="AH43" s="245" t="s">
        <v>134</v>
      </c>
      <c r="AI43" s="494"/>
      <c r="AJ43" s="496"/>
      <c r="AK43" s="494"/>
      <c r="AL43" s="496"/>
      <c r="AM43" s="494"/>
      <c r="AN43" s="496"/>
      <c r="AO43" s="494"/>
      <c r="AP43" s="497"/>
      <c r="AS43" s="1048" t="s">
        <v>125</v>
      </c>
      <c r="AT43" s="178"/>
      <c r="AU43" s="248" t="s">
        <v>126</v>
      </c>
      <c r="AV43" s="194" t="s">
        <v>141</v>
      </c>
      <c r="AW43" s="498">
        <v>739.3939393939394</v>
      </c>
      <c r="AX43" s="498">
        <v>5428.571428571428</v>
      </c>
      <c r="AY43" s="498">
        <v>17819.277108433733</v>
      </c>
      <c r="AZ43" s="1172">
        <v>8000</v>
      </c>
      <c r="BA43" s="1179" t="s">
        <v>156</v>
      </c>
      <c r="BB43" s="1180" t="s">
        <v>156</v>
      </c>
    </row>
    <row r="44" spans="1:54" ht="18">
      <c r="A44" s="545"/>
      <c r="B44" s="567" t="s">
        <v>127</v>
      </c>
      <c r="C44" s="568"/>
      <c r="D44" s="551" t="s">
        <v>128</v>
      </c>
      <c r="E44" s="549" t="s">
        <v>134</v>
      </c>
      <c r="F44" s="295" t="s">
        <v>394</v>
      </c>
      <c r="G44" s="295" t="s">
        <v>394</v>
      </c>
      <c r="H44" s="295" t="s">
        <v>394</v>
      </c>
      <c r="I44" s="295" t="s">
        <v>394</v>
      </c>
      <c r="J44" s="295" t="s">
        <v>394</v>
      </c>
      <c r="K44" s="295" t="s">
        <v>394</v>
      </c>
      <c r="L44" s="295" t="s">
        <v>394</v>
      </c>
      <c r="M44" s="295" t="s">
        <v>394</v>
      </c>
      <c r="N44" s="949"/>
      <c r="O44" s="950"/>
      <c r="P44" s="1036"/>
      <c r="Q44" s="1037"/>
      <c r="R44" s="951"/>
      <c r="S44" s="951"/>
      <c r="T44" s="1038"/>
      <c r="U44" s="1039"/>
      <c r="V44" s="953" t="s">
        <v>436</v>
      </c>
      <c r="W44" s="8" t="s">
        <v>436</v>
      </c>
      <c r="X44" s="1021" t="s">
        <v>436</v>
      </c>
      <c r="Y44" s="1021" t="s">
        <v>436</v>
      </c>
      <c r="Z44" s="953" t="s">
        <v>436</v>
      </c>
      <c r="AA44" s="8" t="s">
        <v>436</v>
      </c>
      <c r="AB44" s="1021" t="s">
        <v>436</v>
      </c>
      <c r="AC44" s="1033" t="s">
        <v>436</v>
      </c>
      <c r="AD44" s="175"/>
      <c r="AE44" s="177" t="s">
        <v>127</v>
      </c>
      <c r="AF44" s="178"/>
      <c r="AG44" s="249" t="s">
        <v>128</v>
      </c>
      <c r="AH44" s="245" t="s">
        <v>134</v>
      </c>
      <c r="AI44" s="494"/>
      <c r="AJ44" s="496"/>
      <c r="AK44" s="494"/>
      <c r="AL44" s="496"/>
      <c r="AM44" s="494"/>
      <c r="AN44" s="496"/>
      <c r="AO44" s="494"/>
      <c r="AP44" s="497"/>
      <c r="AS44" s="1048" t="s">
        <v>127</v>
      </c>
      <c r="AT44" s="178"/>
      <c r="AU44" s="248" t="s">
        <v>128</v>
      </c>
      <c r="AV44" s="194" t="s">
        <v>141</v>
      </c>
      <c r="AW44" s="498" t="s">
        <v>150</v>
      </c>
      <c r="AX44" s="498" t="s">
        <v>150</v>
      </c>
      <c r="AY44" s="498" t="s">
        <v>150</v>
      </c>
      <c r="AZ44" s="1172" t="s">
        <v>150</v>
      </c>
      <c r="BA44" s="1179" t="s">
        <v>156</v>
      </c>
      <c r="BB44" s="1180" t="s">
        <v>156</v>
      </c>
    </row>
    <row r="45" spans="1:54" ht="18">
      <c r="A45" s="545"/>
      <c r="B45" s="567" t="s">
        <v>129</v>
      </c>
      <c r="C45" s="568"/>
      <c r="D45" s="551" t="s">
        <v>130</v>
      </c>
      <c r="E45" s="549" t="s">
        <v>134</v>
      </c>
      <c r="F45" s="295" t="s">
        <v>394</v>
      </c>
      <c r="G45" s="295" t="s">
        <v>394</v>
      </c>
      <c r="H45" s="295" t="s">
        <v>394</v>
      </c>
      <c r="I45" s="295" t="s">
        <v>394</v>
      </c>
      <c r="J45" s="295" t="s">
        <v>394</v>
      </c>
      <c r="K45" s="295" t="s">
        <v>394</v>
      </c>
      <c r="L45" s="295" t="s">
        <v>394</v>
      </c>
      <c r="M45" s="295" t="s">
        <v>394</v>
      </c>
      <c r="N45" s="949"/>
      <c r="O45" s="950"/>
      <c r="P45" s="1036"/>
      <c r="Q45" s="1037"/>
      <c r="R45" s="951"/>
      <c r="S45" s="951"/>
      <c r="T45" s="1038"/>
      <c r="U45" s="1039"/>
      <c r="V45" s="953" t="s">
        <v>436</v>
      </c>
      <c r="W45" s="8" t="s">
        <v>436</v>
      </c>
      <c r="X45" s="1021" t="s">
        <v>436</v>
      </c>
      <c r="Y45" s="1021" t="s">
        <v>436</v>
      </c>
      <c r="Z45" s="953" t="s">
        <v>436</v>
      </c>
      <c r="AA45" s="8" t="s">
        <v>436</v>
      </c>
      <c r="AB45" s="1021" t="s">
        <v>436</v>
      </c>
      <c r="AC45" s="1033" t="s">
        <v>436</v>
      </c>
      <c r="AD45" s="175"/>
      <c r="AE45" s="177" t="s">
        <v>129</v>
      </c>
      <c r="AF45" s="178"/>
      <c r="AG45" s="249" t="s">
        <v>130</v>
      </c>
      <c r="AH45" s="245" t="s">
        <v>134</v>
      </c>
      <c r="AI45" s="494"/>
      <c r="AJ45" s="496"/>
      <c r="AK45" s="494"/>
      <c r="AL45" s="496"/>
      <c r="AM45" s="494"/>
      <c r="AN45" s="496"/>
      <c r="AO45" s="494"/>
      <c r="AP45" s="497"/>
      <c r="AS45" s="1048" t="s">
        <v>129</v>
      </c>
      <c r="AT45" s="178"/>
      <c r="AU45" s="248" t="s">
        <v>130</v>
      </c>
      <c r="AV45" s="194" t="s">
        <v>141</v>
      </c>
      <c r="AW45" s="498" t="s">
        <v>150</v>
      </c>
      <c r="AX45" s="498" t="s">
        <v>150</v>
      </c>
      <c r="AY45" s="498" t="s">
        <v>150</v>
      </c>
      <c r="AZ45" s="1172" t="s">
        <v>150</v>
      </c>
      <c r="BA45" s="1179" t="s">
        <v>156</v>
      </c>
      <c r="BB45" s="1180" t="s">
        <v>156</v>
      </c>
    </row>
    <row r="46" spans="1:54" ht="18">
      <c r="A46" s="545"/>
      <c r="B46" s="567" t="s">
        <v>6</v>
      </c>
      <c r="C46" s="568"/>
      <c r="D46" s="551" t="s">
        <v>120</v>
      </c>
      <c r="E46" s="549" t="s">
        <v>134</v>
      </c>
      <c r="F46" s="300" t="s">
        <v>394</v>
      </c>
      <c r="G46" s="300" t="s">
        <v>394</v>
      </c>
      <c r="H46" s="300" t="s">
        <v>394</v>
      </c>
      <c r="I46" s="300" t="s">
        <v>394</v>
      </c>
      <c r="J46" s="300" t="s">
        <v>394</v>
      </c>
      <c r="K46" s="300" t="s">
        <v>394</v>
      </c>
      <c r="L46" s="300" t="s">
        <v>394</v>
      </c>
      <c r="M46" s="300" t="s">
        <v>394</v>
      </c>
      <c r="N46" s="949"/>
      <c r="O46" s="950"/>
      <c r="P46" s="1036"/>
      <c r="Q46" s="1037"/>
      <c r="R46" s="951"/>
      <c r="S46" s="951"/>
      <c r="T46" s="1038"/>
      <c r="U46" s="1039"/>
      <c r="V46" s="953" t="s">
        <v>436</v>
      </c>
      <c r="W46" s="8" t="s">
        <v>436</v>
      </c>
      <c r="X46" s="1021" t="s">
        <v>436</v>
      </c>
      <c r="Y46" s="1021" t="s">
        <v>436</v>
      </c>
      <c r="Z46" s="953" t="s">
        <v>436</v>
      </c>
      <c r="AA46" s="8" t="s">
        <v>436</v>
      </c>
      <c r="AB46" s="1021" t="s">
        <v>436</v>
      </c>
      <c r="AC46" s="1033" t="s">
        <v>436</v>
      </c>
      <c r="AD46" s="175"/>
      <c r="AE46" s="177" t="s">
        <v>6</v>
      </c>
      <c r="AF46" s="178"/>
      <c r="AG46" s="249" t="s">
        <v>65</v>
      </c>
      <c r="AH46" s="245" t="s">
        <v>134</v>
      </c>
      <c r="AI46" s="499"/>
      <c r="AJ46" s="501"/>
      <c r="AK46" s="499"/>
      <c r="AL46" s="501"/>
      <c r="AM46" s="499"/>
      <c r="AN46" s="501"/>
      <c r="AO46" s="499"/>
      <c r="AP46" s="502"/>
      <c r="AS46" s="1048" t="s">
        <v>6</v>
      </c>
      <c r="AT46" s="178"/>
      <c r="AU46" s="248" t="s">
        <v>120</v>
      </c>
      <c r="AV46" s="194" t="s">
        <v>141</v>
      </c>
      <c r="AW46" s="504" t="s">
        <v>150</v>
      </c>
      <c r="AX46" s="504" t="s">
        <v>150</v>
      </c>
      <c r="AY46" s="504" t="s">
        <v>150</v>
      </c>
      <c r="AZ46" s="1173" t="s">
        <v>150</v>
      </c>
      <c r="BA46" s="1179" t="s">
        <v>156</v>
      </c>
      <c r="BB46" s="1180" t="s">
        <v>156</v>
      </c>
    </row>
    <row r="47" spans="1:54" ht="18.75" thickBot="1">
      <c r="A47" s="1050"/>
      <c r="B47" s="573" t="s">
        <v>6</v>
      </c>
      <c r="C47" s="574"/>
      <c r="D47" s="575" t="s">
        <v>118</v>
      </c>
      <c r="E47" s="576" t="s">
        <v>134</v>
      </c>
      <c r="F47" s="303">
        <v>49.139</v>
      </c>
      <c r="G47" s="303">
        <v>61815</v>
      </c>
      <c r="H47" s="303">
        <v>30.305</v>
      </c>
      <c r="I47" s="304">
        <v>65797</v>
      </c>
      <c r="J47" s="303">
        <v>0.861</v>
      </c>
      <c r="K47" s="303">
        <v>5863</v>
      </c>
      <c r="L47" s="303">
        <v>0.646</v>
      </c>
      <c r="M47" s="305">
        <v>626</v>
      </c>
      <c r="N47" s="949"/>
      <c r="O47" s="950"/>
      <c r="P47" s="1036"/>
      <c r="Q47" s="1037"/>
      <c r="R47" s="951"/>
      <c r="S47" s="951"/>
      <c r="T47" s="1038"/>
      <c r="U47" s="1039"/>
      <c r="V47" s="953" t="s">
        <v>436</v>
      </c>
      <c r="W47" s="8" t="s">
        <v>436</v>
      </c>
      <c r="X47" s="1021" t="s">
        <v>436</v>
      </c>
      <c r="Y47" s="1021" t="s">
        <v>436</v>
      </c>
      <c r="Z47" s="953" t="s">
        <v>436</v>
      </c>
      <c r="AA47" s="8" t="s">
        <v>436</v>
      </c>
      <c r="AB47" s="1021" t="s">
        <v>436</v>
      </c>
      <c r="AC47" s="1033" t="s">
        <v>436</v>
      </c>
      <c r="AD47" s="272"/>
      <c r="AE47" s="273" t="s">
        <v>6</v>
      </c>
      <c r="AF47" s="179"/>
      <c r="AG47" s="274" t="s">
        <v>118</v>
      </c>
      <c r="AH47" s="275" t="s">
        <v>134</v>
      </c>
      <c r="AI47" s="505"/>
      <c r="AJ47" s="506"/>
      <c r="AK47" s="505"/>
      <c r="AL47" s="506"/>
      <c r="AM47" s="505"/>
      <c r="AN47" s="506"/>
      <c r="AO47" s="505"/>
      <c r="AP47" s="507"/>
      <c r="AS47" s="1051" t="s">
        <v>6</v>
      </c>
      <c r="AT47" s="179"/>
      <c r="AU47" s="274" t="s">
        <v>118</v>
      </c>
      <c r="AV47" s="190" t="s">
        <v>141</v>
      </c>
      <c r="AW47" s="508">
        <v>1257.9621074909949</v>
      </c>
      <c r="AX47" s="508">
        <v>2171.1598746081504</v>
      </c>
      <c r="AY47" s="508">
        <v>6809.523809523809</v>
      </c>
      <c r="AZ47" s="1174">
        <v>969.0402476780185</v>
      </c>
      <c r="BA47" s="1181" t="s">
        <v>438</v>
      </c>
      <c r="BB47" s="1182" t="s">
        <v>156</v>
      </c>
    </row>
    <row r="48" spans="1:42" ht="35.25" customHeight="1" thickBot="1">
      <c r="A48" s="1404" t="s">
        <v>131</v>
      </c>
      <c r="B48" s="1404"/>
      <c r="C48" s="1404"/>
      <c r="D48" s="1404"/>
      <c r="E48" s="484"/>
      <c r="F48" s="484"/>
      <c r="G48" s="484"/>
      <c r="H48" s="484"/>
      <c r="I48" s="484"/>
      <c r="J48" s="484"/>
      <c r="K48" s="484"/>
      <c r="L48" s="484"/>
      <c r="M48" s="484"/>
      <c r="AE48" s="484"/>
      <c r="AF48" s="484"/>
      <c r="AG48" s="484"/>
      <c r="AH48" s="484"/>
      <c r="AI48" s="484"/>
      <c r="AJ48" s="484"/>
      <c r="AK48" s="484"/>
      <c r="AL48" s="484"/>
      <c r="AM48" s="484"/>
      <c r="AN48" s="484"/>
      <c r="AO48" s="484"/>
      <c r="AP48" s="484"/>
    </row>
    <row r="49" spans="1:42" ht="15.75" thickBot="1">
      <c r="A49" s="509" t="s">
        <v>132</v>
      </c>
      <c r="B49" s="509"/>
      <c r="C49" s="509"/>
      <c r="D49" s="147"/>
      <c r="E49" s="406" t="s">
        <v>158</v>
      </c>
      <c r="F49" s="332">
        <v>0</v>
      </c>
      <c r="G49" s="332">
        <v>0</v>
      </c>
      <c r="H49" s="332">
        <v>0</v>
      </c>
      <c r="I49" s="332">
        <v>0</v>
      </c>
      <c r="J49" s="332">
        <v>0</v>
      </c>
      <c r="K49" s="332">
        <v>0</v>
      </c>
      <c r="L49" s="332">
        <v>0</v>
      </c>
      <c r="M49" s="332">
        <v>0</v>
      </c>
      <c r="AE49" s="484"/>
      <c r="AF49" s="484"/>
      <c r="AG49" s="484"/>
      <c r="AH49" s="484"/>
      <c r="AI49" s="484"/>
      <c r="AJ49" s="484"/>
      <c r="AK49" s="484"/>
      <c r="AL49" s="484"/>
      <c r="AM49" s="484"/>
      <c r="AN49" s="484"/>
      <c r="AO49" s="484"/>
      <c r="AP49" s="484"/>
    </row>
    <row r="50" spans="1:42" ht="15.75" thickBot="1">
      <c r="A50" s="509" t="s">
        <v>133</v>
      </c>
      <c r="B50" s="509"/>
      <c r="C50" s="509"/>
      <c r="D50" s="147"/>
      <c r="E50" s="406" t="s">
        <v>175</v>
      </c>
      <c r="F50" s="332">
        <v>21</v>
      </c>
      <c r="G50" s="332">
        <v>21</v>
      </c>
      <c r="H50" s="332">
        <v>20</v>
      </c>
      <c r="I50" s="332">
        <v>20</v>
      </c>
      <c r="J50" s="332">
        <v>22</v>
      </c>
      <c r="K50" s="332">
        <v>22</v>
      </c>
      <c r="L50" s="332">
        <v>20</v>
      </c>
      <c r="M50" s="332">
        <v>20</v>
      </c>
      <c r="AE50" s="484"/>
      <c r="AF50" s="484"/>
      <c r="AG50" s="484"/>
      <c r="AH50" s="484"/>
      <c r="AI50" s="484"/>
      <c r="AJ50" s="484"/>
      <c r="AK50" s="484"/>
      <c r="AL50" s="484"/>
      <c r="AM50" s="484"/>
      <c r="AN50" s="484"/>
      <c r="AO50" s="484"/>
      <c r="AP50" s="484"/>
    </row>
    <row r="51" spans="1:42" ht="15">
      <c r="A51" s="509"/>
      <c r="B51" s="509"/>
      <c r="C51" s="509"/>
      <c r="D51" s="147"/>
      <c r="E51" s="147"/>
      <c r="F51" s="484"/>
      <c r="G51" s="484"/>
      <c r="H51" s="484"/>
      <c r="I51" s="484"/>
      <c r="J51" s="484"/>
      <c r="K51" s="484"/>
      <c r="L51" s="484"/>
      <c r="M51" s="484"/>
      <c r="AE51" s="484"/>
      <c r="AF51" s="484"/>
      <c r="AG51" s="484"/>
      <c r="AH51" s="484"/>
      <c r="AI51" s="484"/>
      <c r="AJ51" s="484"/>
      <c r="AK51" s="484"/>
      <c r="AL51" s="484"/>
      <c r="AM51" s="484"/>
      <c r="AN51" s="484"/>
      <c r="AO51" s="484"/>
      <c r="AP51" s="484"/>
    </row>
    <row r="52" spans="1:42" ht="15">
      <c r="A52" s="509"/>
      <c r="B52" s="509"/>
      <c r="C52" s="509"/>
      <c r="D52" s="147"/>
      <c r="E52" s="147"/>
      <c r="F52" s="484"/>
      <c r="G52" s="484"/>
      <c r="H52" s="484"/>
      <c r="I52" s="484"/>
      <c r="J52" s="484"/>
      <c r="K52" s="484"/>
      <c r="L52" s="484"/>
      <c r="M52" s="484"/>
      <c r="AE52" s="484"/>
      <c r="AF52" s="484"/>
      <c r="AG52" s="484"/>
      <c r="AH52" s="484"/>
      <c r="AI52" s="484"/>
      <c r="AJ52" s="484"/>
      <c r="AK52" s="484"/>
      <c r="AL52" s="484"/>
      <c r="AM52" s="484"/>
      <c r="AN52" s="484"/>
      <c r="AO52" s="484"/>
      <c r="AP52" s="484"/>
    </row>
    <row r="53" spans="1:42" ht="15">
      <c r="A53" s="509"/>
      <c r="B53" s="509"/>
      <c r="C53" s="509"/>
      <c r="D53" s="147"/>
      <c r="E53" s="147"/>
      <c r="F53" s="484"/>
      <c r="G53" s="484"/>
      <c r="H53" s="484"/>
      <c r="I53" s="484"/>
      <c r="J53" s="484"/>
      <c r="K53" s="484"/>
      <c r="L53" s="484"/>
      <c r="M53" s="484"/>
      <c r="AE53" s="484"/>
      <c r="AF53" s="484"/>
      <c r="AG53" s="484"/>
      <c r="AH53" s="484"/>
      <c r="AI53" s="484"/>
      <c r="AJ53" s="484"/>
      <c r="AK53" s="484"/>
      <c r="AL53" s="484"/>
      <c r="AM53" s="484"/>
      <c r="AN53" s="484"/>
      <c r="AO53" s="484"/>
      <c r="AP53" s="484"/>
    </row>
  </sheetData>
  <sheetProtection selectLockedCells="1"/>
  <mergeCells count="33">
    <mergeCell ref="AO13:AP13"/>
    <mergeCell ref="H9:M9"/>
    <mergeCell ref="F12:I12"/>
    <mergeCell ref="J12:M12"/>
    <mergeCell ref="A48:D48"/>
    <mergeCell ref="AI12:AL12"/>
    <mergeCell ref="AM12:AP12"/>
    <mergeCell ref="F13:G13"/>
    <mergeCell ref="H13:I13"/>
    <mergeCell ref="J13:K13"/>
    <mergeCell ref="L13:M13"/>
    <mergeCell ref="AI13:AJ13"/>
    <mergeCell ref="AK13:AL13"/>
    <mergeCell ref="AM13:AN13"/>
    <mergeCell ref="H6:M6"/>
    <mergeCell ref="I7:J7"/>
    <mergeCell ref="L7:M7"/>
    <mergeCell ref="D10:E10"/>
    <mergeCell ref="D11:E11"/>
    <mergeCell ref="D5:G6"/>
    <mergeCell ref="D8:G8"/>
    <mergeCell ref="D7:G7"/>
    <mergeCell ref="D9:G9"/>
    <mergeCell ref="BA12:BB12"/>
    <mergeCell ref="AD2:AG4"/>
    <mergeCell ref="AS5:AU8"/>
    <mergeCell ref="AW12:AX12"/>
    <mergeCell ref="AY12:AZ12"/>
    <mergeCell ref="I2:J2"/>
    <mergeCell ref="L2:M2"/>
    <mergeCell ref="H3:J3"/>
    <mergeCell ref="H4:M4"/>
    <mergeCell ref="H5:I5"/>
  </mergeCells>
  <conditionalFormatting sqref="AW15:AZ47">
    <cfRule type="cellIs" priority="3" dxfId="21" operator="equal" stopIfTrue="1">
      <formula>$AW$7</formula>
    </cfRule>
    <cfRule type="cellIs" priority="4" dxfId="22" operator="equal" stopIfTrue="1">
      <formula>$AW$8</formula>
    </cfRule>
    <cfRule type="cellIs" priority="5" dxfId="23" operator="equal" stopIfTrue="1">
      <formula>$AW$6</formula>
    </cfRule>
  </conditionalFormatting>
  <conditionalFormatting sqref="F50:M50">
    <cfRule type="cellIs" priority="6" dxfId="0" operator="greaterThan" stopIfTrue="1">
      <formula>0</formula>
    </cfRule>
  </conditionalFormatting>
  <conditionalFormatting sqref="BA15:BB15">
    <cfRule type="containsText" priority="2" dxfId="25" operator="containsText" stopIfTrue="1" text="CHECK">
      <formula>NOT(ISERROR(SEARCH("CHECK",BA15)))</formula>
    </cfRule>
  </conditionalFormatting>
  <conditionalFormatting sqref="BA16:BB47">
    <cfRule type="containsText" priority="1" dxfId="25" operator="containsText" stopIfTrue="1" text="CHECK">
      <formula>NOT(ISERROR(SEARCH("CHECK",BA16)))</formula>
    </cfRule>
  </conditionalFormatting>
  <printOptions/>
  <pageMargins left="0.3937007874015748" right="0.1968503937007874" top="0.984251968503937" bottom="0.1968503937007874" header="0.11811023622047245" footer="0"/>
  <pageSetup fitToHeight="1" fitToWidth="1" horizontalDpi="600" verticalDpi="600" orientation="landscape" paperSize="9" scale="58" r:id="rId2"/>
  <colBreaks count="1" manualBreakCount="1">
    <brk id="13" max="65535" man="1"/>
  </colBreaks>
  <drawing r:id="rId1"/>
</worksheet>
</file>

<file path=xl/worksheets/sheet6.xml><?xml version="1.0" encoding="utf-8"?>
<worksheet xmlns="http://schemas.openxmlformats.org/spreadsheetml/2006/main" xmlns:r="http://schemas.openxmlformats.org/officeDocument/2006/relationships">
  <sheetPr>
    <tabColor indexed="57"/>
  </sheetPr>
  <dimension ref="A1:BC94"/>
  <sheetViews>
    <sheetView showGridLines="0" zoomScale="70" zoomScaleNormal="70" zoomScaleSheetLayoutView="75" zoomScalePageLayoutView="0" workbookViewId="0" topLeftCell="A1">
      <selection activeCell="A1" sqref="A1"/>
    </sheetView>
  </sheetViews>
  <sheetFormatPr defaultColWidth="9.625" defaultRowHeight="12.75" customHeight="1"/>
  <cols>
    <col min="1" max="1" width="8.25390625" style="594" customWidth="1"/>
    <col min="2" max="2" width="55.75390625" style="86" customWidth="1"/>
    <col min="3" max="3" width="10.00390625" style="86" customWidth="1"/>
    <col min="4" max="11" width="19.125" style="86" customWidth="1"/>
    <col min="12" max="26" width="7.00390625" style="35" customWidth="1"/>
    <col min="27" max="27" width="7.00390625" style="350" customWidth="1"/>
    <col min="28" max="28" width="9.375" style="86" customWidth="1"/>
    <col min="29" max="29" width="56.375" style="86" customWidth="1"/>
    <col min="30" max="30" width="9.375" style="86" customWidth="1"/>
    <col min="31" max="38" width="10.75390625" style="86" customWidth="1"/>
    <col min="39" max="39" width="1.625" style="86" customWidth="1"/>
    <col min="40" max="40" width="20.625" style="86" customWidth="1"/>
    <col min="41" max="41" width="1.625" style="86" customWidth="1"/>
    <col min="42" max="42" width="12.625" style="86" customWidth="1"/>
    <col min="43" max="43" width="1.625" style="86" customWidth="1"/>
    <col min="44" max="44" width="12.625" style="86" customWidth="1"/>
    <col min="45" max="45" width="1.625" style="86" customWidth="1"/>
    <col min="46" max="46" width="12.625" style="86" customWidth="1"/>
    <col min="47" max="47" width="59.625" style="86" bestFit="1" customWidth="1"/>
    <col min="48" max="48" width="12.625" style="86" customWidth="1"/>
    <col min="49" max="52" width="11.875" style="86" bestFit="1" customWidth="1"/>
    <col min="53" max="53" width="1.625" style="86" customWidth="1"/>
    <col min="54" max="54" width="11.125" style="35" customWidth="1"/>
    <col min="55" max="55" width="11.625" style="35" customWidth="1"/>
    <col min="56" max="16384" width="9.625" style="86" customWidth="1"/>
  </cols>
  <sheetData>
    <row r="1" spans="54:55" ht="12.75" customHeight="1" thickBot="1">
      <c r="BB1" s="1168"/>
      <c r="BC1" s="1168"/>
    </row>
    <row r="2" spans="1:53" ht="16.5" customHeight="1" thickTop="1">
      <c r="A2" s="595"/>
      <c r="B2" s="596"/>
      <c r="C2" s="596"/>
      <c r="D2" s="1426" t="s">
        <v>238</v>
      </c>
      <c r="E2" s="1426" t="s">
        <v>7</v>
      </c>
      <c r="F2" s="596"/>
      <c r="G2" s="597" t="s">
        <v>292</v>
      </c>
      <c r="H2" s="1429" t="s">
        <v>435</v>
      </c>
      <c r="I2" s="1429"/>
      <c r="J2" s="597" t="s">
        <v>250</v>
      </c>
      <c r="K2" s="181"/>
      <c r="L2" s="6"/>
      <c r="M2" s="7"/>
      <c r="N2" s="7"/>
      <c r="O2" s="898"/>
      <c r="P2" s="7"/>
      <c r="Q2" s="7"/>
      <c r="R2" s="7"/>
      <c r="S2" s="6"/>
      <c r="T2" s="30"/>
      <c r="U2" s="30"/>
      <c r="V2" s="30"/>
      <c r="W2" s="6"/>
      <c r="X2" s="6"/>
      <c r="Y2" s="6"/>
      <c r="Z2" s="6"/>
      <c r="AA2" s="899"/>
      <c r="AT2" s="1296"/>
      <c r="AU2" s="1296"/>
      <c r="AV2" s="1296"/>
      <c r="AW2" s="368" t="s">
        <v>143</v>
      </c>
      <c r="AX2" s="367" t="s">
        <v>144</v>
      </c>
      <c r="AY2" s="180"/>
      <c r="AZ2" s="180"/>
      <c r="BA2" s="180"/>
    </row>
    <row r="3" spans="1:50" ht="16.5" customHeight="1">
      <c r="A3" s="598"/>
      <c r="B3" s="211"/>
      <c r="C3" s="211"/>
      <c r="D3" s="1427"/>
      <c r="E3" s="1427"/>
      <c r="F3" s="211"/>
      <c r="G3" s="145" t="s">
        <v>255</v>
      </c>
      <c r="H3" s="140"/>
      <c r="I3" s="140"/>
      <c r="J3" s="141"/>
      <c r="K3" s="142"/>
      <c r="L3" s="6"/>
      <c r="M3" s="7"/>
      <c r="N3" s="7"/>
      <c r="O3" s="901"/>
      <c r="P3" s="7"/>
      <c r="Q3" s="7"/>
      <c r="R3" s="7"/>
      <c r="S3" s="6"/>
      <c r="T3" s="30"/>
      <c r="U3" s="30"/>
      <c r="V3" s="30"/>
      <c r="W3" s="6"/>
      <c r="X3" s="6"/>
      <c r="Y3" s="6"/>
      <c r="Z3" s="6"/>
      <c r="AA3" s="899"/>
      <c r="AT3" s="1296"/>
      <c r="AU3" s="1296"/>
      <c r="AV3" s="1296"/>
      <c r="AW3" s="369" t="s">
        <v>145</v>
      </c>
      <c r="AX3" s="367" t="s">
        <v>151</v>
      </c>
    </row>
    <row r="4" spans="1:50" ht="16.5" customHeight="1">
      <c r="A4" s="598"/>
      <c r="B4" s="211"/>
      <c r="C4" s="211"/>
      <c r="D4" s="211"/>
      <c r="E4" s="599" t="s">
        <v>245</v>
      </c>
      <c r="F4" s="211"/>
      <c r="G4" s="145" t="s">
        <v>251</v>
      </c>
      <c r="H4" s="140"/>
      <c r="I4" s="1284"/>
      <c r="J4" s="1284"/>
      <c r="K4" s="1428"/>
      <c r="L4" s="6"/>
      <c r="M4" s="7"/>
      <c r="N4" s="7"/>
      <c r="O4" s="902"/>
      <c r="P4" s="7"/>
      <c r="Q4" s="7"/>
      <c r="R4" s="7"/>
      <c r="S4" s="6"/>
      <c r="T4" s="6"/>
      <c r="U4" s="6"/>
      <c r="V4" s="6"/>
      <c r="W4" s="6"/>
      <c r="X4" s="6"/>
      <c r="Y4" s="6"/>
      <c r="Z4" s="6"/>
      <c r="AA4" s="899"/>
      <c r="AT4" s="1296"/>
      <c r="AU4" s="1296"/>
      <c r="AV4" s="1296"/>
      <c r="AW4" s="369" t="s">
        <v>146</v>
      </c>
      <c r="AX4" s="367" t="s">
        <v>147</v>
      </c>
    </row>
    <row r="5" spans="1:50" ht="16.5" customHeight="1">
      <c r="A5" s="598"/>
      <c r="B5" s="600" t="s">
        <v>238</v>
      </c>
      <c r="C5" s="601"/>
      <c r="D5" s="211"/>
      <c r="E5" s="602" t="s">
        <v>8</v>
      </c>
      <c r="F5" s="211"/>
      <c r="G5" s="145" t="s">
        <v>252</v>
      </c>
      <c r="H5" s="140"/>
      <c r="I5" s="139"/>
      <c r="J5" s="335"/>
      <c r="K5" s="142"/>
      <c r="L5" s="6"/>
      <c r="M5" s="7"/>
      <c r="N5" s="7"/>
      <c r="O5" s="902"/>
      <c r="P5" s="7"/>
      <c r="Q5" s="7"/>
      <c r="R5" s="7"/>
      <c r="S5" s="6"/>
      <c r="T5" s="903"/>
      <c r="U5" s="6"/>
      <c r="V5" s="6"/>
      <c r="W5" s="6"/>
      <c r="X5" s="6"/>
      <c r="Y5" s="6"/>
      <c r="Z5" s="6"/>
      <c r="AA5" s="899"/>
      <c r="AC5" s="153" t="s">
        <v>35</v>
      </c>
      <c r="AU5" s="371" t="s">
        <v>230</v>
      </c>
      <c r="AW5" s="369" t="s">
        <v>148</v>
      </c>
      <c r="AX5" s="367" t="s">
        <v>152</v>
      </c>
    </row>
    <row r="6" spans="1:55" ht="16.5" customHeight="1" thickBot="1">
      <c r="A6" s="598"/>
      <c r="B6" s="1330" t="s">
        <v>388</v>
      </c>
      <c r="C6" s="1331"/>
      <c r="D6" s="1332"/>
      <c r="E6" s="420"/>
      <c r="F6" s="211"/>
      <c r="G6" s="458" t="s">
        <v>254</v>
      </c>
      <c r="H6" s="140"/>
      <c r="I6" s="140"/>
      <c r="J6" s="141"/>
      <c r="K6" s="142"/>
      <c r="L6" s="904" t="s">
        <v>182</v>
      </c>
      <c r="M6" s="904" t="s">
        <v>182</v>
      </c>
      <c r="N6" s="904" t="s">
        <v>182</v>
      </c>
      <c r="O6" s="904" t="s">
        <v>182</v>
      </c>
      <c r="P6" s="904" t="s">
        <v>182</v>
      </c>
      <c r="Q6" s="904" t="s">
        <v>182</v>
      </c>
      <c r="R6" s="904" t="s">
        <v>182</v>
      </c>
      <c r="S6" s="904" t="s">
        <v>182</v>
      </c>
      <c r="T6" s="904" t="s">
        <v>183</v>
      </c>
      <c r="U6" s="904" t="s">
        <v>183</v>
      </c>
      <c r="V6" s="904" t="s">
        <v>183</v>
      </c>
      <c r="W6" s="904" t="s">
        <v>183</v>
      </c>
      <c r="X6" s="904" t="s">
        <v>183</v>
      </c>
      <c r="Y6" s="904" t="s">
        <v>183</v>
      </c>
      <c r="Z6" s="904" t="s">
        <v>183</v>
      </c>
      <c r="AA6" s="904" t="s">
        <v>183</v>
      </c>
      <c r="AC6" s="87"/>
      <c r="AD6" s="87"/>
      <c r="AH6" s="157" t="str">
        <f>G2</f>
        <v>Country: </v>
      </c>
      <c r="AI6" s="1415" t="str">
        <f>H2</f>
        <v>Norway</v>
      </c>
      <c r="AJ6" s="1415"/>
      <c r="AK6" s="1415"/>
      <c r="AL6" s="1415"/>
      <c r="AW6" s="369" t="s">
        <v>149</v>
      </c>
      <c r="AX6" s="367" t="s">
        <v>153</v>
      </c>
      <c r="BB6" s="35" t="s">
        <v>379</v>
      </c>
      <c r="BC6" s="1169">
        <v>2</v>
      </c>
    </row>
    <row r="7" spans="1:50" ht="18.75" thickBot="1">
      <c r="A7" s="603"/>
      <c r="B7" s="286" t="s">
        <v>387</v>
      </c>
      <c r="C7" s="287"/>
      <c r="D7" s="288"/>
      <c r="E7" s="290" t="s">
        <v>136</v>
      </c>
      <c r="F7" s="183" t="s">
        <v>238</v>
      </c>
      <c r="G7" s="184" t="s">
        <v>238</v>
      </c>
      <c r="H7" s="140"/>
      <c r="I7" s="140"/>
      <c r="J7" s="141"/>
      <c r="K7" s="142"/>
      <c r="L7" s="6"/>
      <c r="M7" s="7"/>
      <c r="N7" s="6"/>
      <c r="O7" s="6"/>
      <c r="P7" s="6"/>
      <c r="Q7" s="7"/>
      <c r="R7" s="7"/>
      <c r="S7" s="6"/>
      <c r="T7" s="903"/>
      <c r="U7" s="7"/>
      <c r="V7" s="6"/>
      <c r="W7" s="6"/>
      <c r="X7" s="6"/>
      <c r="Y7" s="7"/>
      <c r="Z7" s="7"/>
      <c r="AA7" s="6"/>
      <c r="AB7" s="158"/>
      <c r="AC7" s="159" t="s">
        <v>316</v>
      </c>
      <c r="AD7" s="231" t="s">
        <v>238</v>
      </c>
      <c r="AE7" s="1416" t="s">
        <v>32</v>
      </c>
      <c r="AF7" s="1416"/>
      <c r="AG7" s="1416"/>
      <c r="AH7" s="1416"/>
      <c r="AI7" s="1416"/>
      <c r="AJ7" s="1416"/>
      <c r="AK7" s="1416"/>
      <c r="AL7" s="1417"/>
      <c r="AW7" s="369" t="s">
        <v>150</v>
      </c>
      <c r="AX7" s="367" t="s">
        <v>229</v>
      </c>
    </row>
    <row r="8" spans="1:55" s="578" customFormat="1" ht="13.5" customHeight="1">
      <c r="A8" s="604" t="s">
        <v>256</v>
      </c>
      <c r="B8" s="422" t="s">
        <v>238</v>
      </c>
      <c r="C8" s="605" t="s">
        <v>311</v>
      </c>
      <c r="D8" s="1433" t="s">
        <v>241</v>
      </c>
      <c r="E8" s="1434"/>
      <c r="F8" s="1435"/>
      <c r="G8" s="1436"/>
      <c r="H8" s="1435" t="s">
        <v>244</v>
      </c>
      <c r="I8" s="1435"/>
      <c r="J8" s="1435"/>
      <c r="K8" s="1438"/>
      <c r="L8" s="915" t="s">
        <v>137</v>
      </c>
      <c r="M8" s="916"/>
      <c r="N8" s="916"/>
      <c r="O8" s="917"/>
      <c r="P8" s="916" t="s">
        <v>138</v>
      </c>
      <c r="Q8" s="918"/>
      <c r="R8" s="918"/>
      <c r="S8" s="919"/>
      <c r="T8" s="920" t="s">
        <v>137</v>
      </c>
      <c r="U8" s="916"/>
      <c r="V8" s="916"/>
      <c r="W8" s="917"/>
      <c r="X8" s="916" t="s">
        <v>138</v>
      </c>
      <c r="Y8" s="918"/>
      <c r="Z8" s="918"/>
      <c r="AA8" s="919"/>
      <c r="AB8" s="185" t="s">
        <v>256</v>
      </c>
      <c r="AC8" s="163" t="s">
        <v>238</v>
      </c>
      <c r="AD8" s="232" t="s">
        <v>238</v>
      </c>
      <c r="AE8" s="1418" t="s">
        <v>241</v>
      </c>
      <c r="AF8" s="1418"/>
      <c r="AG8" s="1418"/>
      <c r="AH8" s="1419"/>
      <c r="AI8" s="1420" t="s">
        <v>244</v>
      </c>
      <c r="AJ8" s="1420" t="s">
        <v>238</v>
      </c>
      <c r="AK8" s="1420" t="s">
        <v>238</v>
      </c>
      <c r="AL8" s="1421" t="s">
        <v>238</v>
      </c>
      <c r="AM8" s="577" t="s">
        <v>238</v>
      </c>
      <c r="AT8" s="323" t="s">
        <v>256</v>
      </c>
      <c r="AU8" s="312" t="s">
        <v>238</v>
      </c>
      <c r="AV8" s="324" t="s">
        <v>139</v>
      </c>
      <c r="AW8" s="1432" t="s">
        <v>241</v>
      </c>
      <c r="AX8" s="1430"/>
      <c r="AY8" s="1430" t="s">
        <v>244</v>
      </c>
      <c r="AZ8" s="1431"/>
      <c r="BA8" s="86"/>
      <c r="BB8" s="85" t="s">
        <v>380</v>
      </c>
      <c r="BC8" s="85" t="s">
        <v>381</v>
      </c>
    </row>
    <row r="9" spans="1:55" ht="12.75" customHeight="1">
      <c r="A9" s="604" t="s">
        <v>281</v>
      </c>
      <c r="B9" s="606" t="s">
        <v>256</v>
      </c>
      <c r="C9" s="607" t="s">
        <v>312</v>
      </c>
      <c r="D9" s="1320">
        <v>2013</v>
      </c>
      <c r="E9" s="1323"/>
      <c r="F9" s="1320">
        <v>2014</v>
      </c>
      <c r="G9" s="1323"/>
      <c r="H9" s="1322">
        <v>2013</v>
      </c>
      <c r="I9" s="1323"/>
      <c r="J9" s="1320">
        <v>2014</v>
      </c>
      <c r="K9" s="1437"/>
      <c r="L9" s="923">
        <v>2013</v>
      </c>
      <c r="M9" s="924"/>
      <c r="N9" s="924">
        <v>2014</v>
      </c>
      <c r="O9" s="686"/>
      <c r="P9" s="925">
        <v>2013</v>
      </c>
      <c r="Q9" s="925"/>
      <c r="R9" s="925">
        <v>2014</v>
      </c>
      <c r="S9" s="6"/>
      <c r="T9" s="926">
        <v>2013</v>
      </c>
      <c r="U9" s="924"/>
      <c r="V9" s="924">
        <v>2014</v>
      </c>
      <c r="W9" s="686"/>
      <c r="X9" s="925">
        <v>2013</v>
      </c>
      <c r="Y9" s="925"/>
      <c r="Z9" s="925">
        <v>2014</v>
      </c>
      <c r="AA9" s="6"/>
      <c r="AB9" s="187" t="s">
        <v>281</v>
      </c>
      <c r="AC9" s="163" t="s">
        <v>238</v>
      </c>
      <c r="AD9" s="186" t="s">
        <v>238</v>
      </c>
      <c r="AE9" s="1413">
        <v>2013</v>
      </c>
      <c r="AF9" s="1412" t="s">
        <v>238</v>
      </c>
      <c r="AG9" s="1411">
        <v>2014</v>
      </c>
      <c r="AH9" s="1412" t="s">
        <v>238</v>
      </c>
      <c r="AI9" s="1413">
        <v>2013</v>
      </c>
      <c r="AJ9" s="1412" t="s">
        <v>238</v>
      </c>
      <c r="AK9" s="1411">
        <v>2014</v>
      </c>
      <c r="AL9" s="1414" t="s">
        <v>238</v>
      </c>
      <c r="AM9" s="577" t="s">
        <v>238</v>
      </c>
      <c r="AT9" s="325" t="s">
        <v>281</v>
      </c>
      <c r="AU9" s="171" t="s">
        <v>256</v>
      </c>
      <c r="AV9" s="186" t="s">
        <v>140</v>
      </c>
      <c r="AW9" s="678">
        <v>2013</v>
      </c>
      <c r="AX9" s="678">
        <v>2014</v>
      </c>
      <c r="AY9" s="678">
        <v>2013</v>
      </c>
      <c r="AZ9" s="684">
        <v>2014</v>
      </c>
      <c r="BA9" s="578"/>
      <c r="BB9" s="85" t="s">
        <v>382</v>
      </c>
      <c r="BC9" s="85" t="s">
        <v>383</v>
      </c>
    </row>
    <row r="10" spans="1:52" ht="14.25" customHeight="1">
      <c r="A10" s="608" t="s">
        <v>238</v>
      </c>
      <c r="B10" s="424"/>
      <c r="C10" s="609" t="s">
        <v>238</v>
      </c>
      <c r="D10" s="425" t="s">
        <v>239</v>
      </c>
      <c r="E10" s="425" t="s">
        <v>20</v>
      </c>
      <c r="F10" s="425" t="s">
        <v>239</v>
      </c>
      <c r="G10" s="425" t="s">
        <v>20</v>
      </c>
      <c r="H10" s="425" t="s">
        <v>239</v>
      </c>
      <c r="I10" s="425" t="s">
        <v>20</v>
      </c>
      <c r="J10" s="425" t="s">
        <v>239</v>
      </c>
      <c r="K10" s="426" t="s">
        <v>20</v>
      </c>
      <c r="L10" s="933" t="s">
        <v>239</v>
      </c>
      <c r="M10" s="931" t="s">
        <v>20</v>
      </c>
      <c r="N10" s="931" t="s">
        <v>239</v>
      </c>
      <c r="O10" s="932" t="s">
        <v>20</v>
      </c>
      <c r="P10" s="931" t="s">
        <v>239</v>
      </c>
      <c r="Q10" s="931" t="s">
        <v>20</v>
      </c>
      <c r="R10" s="931" t="s">
        <v>239</v>
      </c>
      <c r="S10" s="931" t="s">
        <v>20</v>
      </c>
      <c r="T10" s="933" t="s">
        <v>239</v>
      </c>
      <c r="U10" s="931" t="s">
        <v>20</v>
      </c>
      <c r="V10" s="931" t="s">
        <v>239</v>
      </c>
      <c r="W10" s="931" t="s">
        <v>20</v>
      </c>
      <c r="X10" s="933" t="s">
        <v>239</v>
      </c>
      <c r="Y10" s="931" t="s">
        <v>20</v>
      </c>
      <c r="Z10" s="931" t="s">
        <v>239</v>
      </c>
      <c r="AA10" s="931" t="s">
        <v>20</v>
      </c>
      <c r="AB10" s="168" t="s">
        <v>238</v>
      </c>
      <c r="AC10" s="163"/>
      <c r="AD10" s="192" t="s">
        <v>238</v>
      </c>
      <c r="AE10" s="169" t="s">
        <v>239</v>
      </c>
      <c r="AF10" s="170" t="s">
        <v>20</v>
      </c>
      <c r="AG10" s="171" t="s">
        <v>239</v>
      </c>
      <c r="AH10" s="170" t="s">
        <v>20</v>
      </c>
      <c r="AI10" s="172" t="s">
        <v>239</v>
      </c>
      <c r="AJ10" s="170" t="s">
        <v>20</v>
      </c>
      <c r="AK10" s="171" t="s">
        <v>239</v>
      </c>
      <c r="AL10" s="173" t="s">
        <v>20</v>
      </c>
      <c r="AM10" s="577" t="s">
        <v>238</v>
      </c>
      <c r="AT10" s="326" t="s">
        <v>238</v>
      </c>
      <c r="AU10" s="49"/>
      <c r="AV10" s="188" t="s">
        <v>238</v>
      </c>
      <c r="AW10" s="189"/>
      <c r="AX10" s="189"/>
      <c r="AY10" s="189"/>
      <c r="AZ10" s="327"/>
    </row>
    <row r="11" spans="1:55" s="379" customFormat="1" ht="15" customHeight="1">
      <c r="A11" s="427">
        <v>1</v>
      </c>
      <c r="B11" s="610" t="s">
        <v>248</v>
      </c>
      <c r="C11" s="611" t="s">
        <v>57</v>
      </c>
      <c r="D11" s="429">
        <v>25.523999999999997</v>
      </c>
      <c r="E11" s="429">
        <v>22563</v>
      </c>
      <c r="F11" s="429">
        <v>20.276</v>
      </c>
      <c r="G11" s="429">
        <v>22505</v>
      </c>
      <c r="H11" s="429">
        <v>2.883</v>
      </c>
      <c r="I11" s="429">
        <v>2574</v>
      </c>
      <c r="J11" s="429">
        <v>11.610999999999999</v>
      </c>
      <c r="K11" s="429">
        <v>9189</v>
      </c>
      <c r="L11" s="937" t="s">
        <v>436</v>
      </c>
      <c r="M11" s="937" t="s">
        <v>436</v>
      </c>
      <c r="N11" s="937" t="s">
        <v>436</v>
      </c>
      <c r="O11" s="937" t="s">
        <v>436</v>
      </c>
      <c r="P11" s="937" t="s">
        <v>436</v>
      </c>
      <c r="Q11" s="937" t="s">
        <v>436</v>
      </c>
      <c r="R11" s="937" t="s">
        <v>436</v>
      </c>
      <c r="S11" s="937" t="s">
        <v>436</v>
      </c>
      <c r="T11" s="939" t="s">
        <v>436</v>
      </c>
      <c r="U11" s="727" t="s">
        <v>436</v>
      </c>
      <c r="V11" s="727" t="s">
        <v>436</v>
      </c>
      <c r="W11" s="727" t="s">
        <v>436</v>
      </c>
      <c r="X11" s="939" t="s">
        <v>436</v>
      </c>
      <c r="Y11" s="727" t="s">
        <v>436</v>
      </c>
      <c r="Z11" s="727" t="s">
        <v>436</v>
      </c>
      <c r="AA11" s="940" t="s">
        <v>436</v>
      </c>
      <c r="AB11" s="2">
        <v>1</v>
      </c>
      <c r="AC11" s="1052" t="s">
        <v>248</v>
      </c>
      <c r="AD11" s="89" t="s">
        <v>237</v>
      </c>
      <c r="AE11" s="1053">
        <v>-1.1102230246251565E-15</v>
      </c>
      <c r="AF11" s="1053">
        <v>0</v>
      </c>
      <c r="AG11" s="1053">
        <v>0</v>
      </c>
      <c r="AH11" s="1053">
        <v>0</v>
      </c>
      <c r="AI11" s="1053">
        <v>0</v>
      </c>
      <c r="AJ11" s="1053">
        <v>0</v>
      </c>
      <c r="AK11" s="1053">
        <v>0</v>
      </c>
      <c r="AL11" s="1054">
        <v>0</v>
      </c>
      <c r="AT11" s="316">
        <v>1</v>
      </c>
      <c r="AU11" s="1052" t="s">
        <v>248</v>
      </c>
      <c r="AV11" s="194" t="s">
        <v>141</v>
      </c>
      <c r="AW11" s="388">
        <v>883.9915373765868</v>
      </c>
      <c r="AX11" s="582">
        <v>1109.9329256263563</v>
      </c>
      <c r="AY11" s="1055">
        <v>892.8199791883454</v>
      </c>
      <c r="AZ11" s="589">
        <v>791.404702437344</v>
      </c>
      <c r="BA11" s="1056"/>
      <c r="BB11" s="1170" t="s">
        <v>438</v>
      </c>
      <c r="BC11" s="1170" t="s">
        <v>156</v>
      </c>
    </row>
    <row r="12" spans="1:55" s="88" customFormat="1" ht="15" customHeight="1" thickBot="1">
      <c r="A12" s="430">
        <v>1.1</v>
      </c>
      <c r="B12" s="622" t="s">
        <v>286</v>
      </c>
      <c r="C12" s="612" t="s">
        <v>57</v>
      </c>
      <c r="D12" s="1001">
        <v>24.679</v>
      </c>
      <c r="E12" s="1001">
        <v>18680</v>
      </c>
      <c r="F12" s="1001">
        <v>19.146</v>
      </c>
      <c r="G12" s="1001">
        <v>16182</v>
      </c>
      <c r="H12" s="1001">
        <v>0.248</v>
      </c>
      <c r="I12" s="1001">
        <v>80</v>
      </c>
      <c r="J12" s="1001">
        <v>0</v>
      </c>
      <c r="K12" s="1057">
        <v>0</v>
      </c>
      <c r="L12" s="949"/>
      <c r="M12" s="950"/>
      <c r="N12" s="826"/>
      <c r="O12" s="827"/>
      <c r="P12" s="951"/>
      <c r="Q12" s="951"/>
      <c r="R12" s="951"/>
      <c r="S12" s="952"/>
      <c r="T12" s="953" t="s">
        <v>436</v>
      </c>
      <c r="U12" s="8" t="s">
        <v>436</v>
      </c>
      <c r="V12" s="8" t="s">
        <v>436</v>
      </c>
      <c r="W12" s="8" t="s">
        <v>436</v>
      </c>
      <c r="X12" s="953" t="s">
        <v>436</v>
      </c>
      <c r="Y12" s="8" t="s">
        <v>436</v>
      </c>
      <c r="Z12" s="8" t="s">
        <v>436</v>
      </c>
      <c r="AA12" s="954" t="s">
        <v>436</v>
      </c>
      <c r="AB12" s="2">
        <v>1.1</v>
      </c>
      <c r="AC12" s="198" t="s">
        <v>286</v>
      </c>
      <c r="AD12" s="191" t="s">
        <v>237</v>
      </c>
      <c r="AE12" s="1058"/>
      <c r="AF12" s="1058"/>
      <c r="AG12" s="1058"/>
      <c r="AH12" s="1058"/>
      <c r="AI12" s="1058"/>
      <c r="AJ12" s="1058"/>
      <c r="AK12" s="1058"/>
      <c r="AL12" s="1059"/>
      <c r="AT12" s="316">
        <v>1.1</v>
      </c>
      <c r="AU12" s="201" t="s">
        <v>286</v>
      </c>
      <c r="AV12" s="194" t="s">
        <v>141</v>
      </c>
      <c r="AW12" s="579">
        <v>756.9188378783582</v>
      </c>
      <c r="AX12" s="579">
        <v>845.1895957380132</v>
      </c>
      <c r="AY12" s="580">
        <v>322.5806451612903</v>
      </c>
      <c r="AZ12" s="581">
        <v>0</v>
      </c>
      <c r="BB12" s="1170" t="s">
        <v>156</v>
      </c>
      <c r="BC12" s="1170" t="s">
        <v>438</v>
      </c>
    </row>
    <row r="13" spans="1:55" s="379" customFormat="1" ht="15" customHeight="1">
      <c r="A13" s="427">
        <v>1.2</v>
      </c>
      <c r="B13" s="1060" t="s">
        <v>287</v>
      </c>
      <c r="C13" s="619" t="s">
        <v>57</v>
      </c>
      <c r="D13" s="429">
        <v>0.845</v>
      </c>
      <c r="E13" s="429">
        <v>3883</v>
      </c>
      <c r="F13" s="429">
        <v>1.1300000000000001</v>
      </c>
      <c r="G13" s="429">
        <v>6323</v>
      </c>
      <c r="H13" s="429">
        <v>2.635</v>
      </c>
      <c r="I13" s="429">
        <v>2494</v>
      </c>
      <c r="J13" s="429">
        <v>11.610999999999999</v>
      </c>
      <c r="K13" s="429">
        <v>9189</v>
      </c>
      <c r="L13" s="958" t="s">
        <v>436</v>
      </c>
      <c r="M13" s="959" t="s">
        <v>436</v>
      </c>
      <c r="N13" s="960" t="s">
        <v>436</v>
      </c>
      <c r="O13" s="961" t="s">
        <v>436</v>
      </c>
      <c r="P13" s="962" t="s">
        <v>436</v>
      </c>
      <c r="Q13" s="962" t="s">
        <v>436</v>
      </c>
      <c r="R13" s="962" t="s">
        <v>436</v>
      </c>
      <c r="S13" s="963" t="s">
        <v>436</v>
      </c>
      <c r="T13" s="939" t="s">
        <v>436</v>
      </c>
      <c r="U13" s="727" t="s">
        <v>436</v>
      </c>
      <c r="V13" s="727" t="s">
        <v>436</v>
      </c>
      <c r="W13" s="727" t="s">
        <v>436</v>
      </c>
      <c r="X13" s="939" t="s">
        <v>436</v>
      </c>
      <c r="Y13" s="727" t="s">
        <v>436</v>
      </c>
      <c r="Z13" s="727" t="s">
        <v>436</v>
      </c>
      <c r="AA13" s="940" t="s">
        <v>436</v>
      </c>
      <c r="AB13" s="2">
        <v>1.2</v>
      </c>
      <c r="AC13" s="198" t="s">
        <v>287</v>
      </c>
      <c r="AD13" s="191" t="s">
        <v>237</v>
      </c>
      <c r="AE13" s="1061">
        <v>0</v>
      </c>
      <c r="AF13" s="1061">
        <v>0</v>
      </c>
      <c r="AG13" s="1061">
        <v>0</v>
      </c>
      <c r="AH13" s="1061">
        <v>0</v>
      </c>
      <c r="AI13" s="1061">
        <v>0</v>
      </c>
      <c r="AJ13" s="1061">
        <v>0</v>
      </c>
      <c r="AK13" s="1061">
        <v>-5.542441505745899E-16</v>
      </c>
      <c r="AL13" s="1062">
        <v>0</v>
      </c>
      <c r="AT13" s="316">
        <v>1.2</v>
      </c>
      <c r="AU13" s="198" t="s">
        <v>287</v>
      </c>
      <c r="AV13" s="194" t="s">
        <v>141</v>
      </c>
      <c r="AW13" s="582">
        <v>4595.266272189349</v>
      </c>
      <c r="AX13" s="582">
        <v>5595.575221238937</v>
      </c>
      <c r="AY13" s="583">
        <v>946.4895635673626</v>
      </c>
      <c r="AZ13" s="584">
        <v>791.404702437344</v>
      </c>
      <c r="BB13" s="1170" t="s">
        <v>156</v>
      </c>
      <c r="BC13" s="1170" t="s">
        <v>156</v>
      </c>
    </row>
    <row r="14" spans="1:55" s="88" customFormat="1" ht="15" customHeight="1">
      <c r="A14" s="430" t="s">
        <v>263</v>
      </c>
      <c r="B14" s="363" t="s">
        <v>242</v>
      </c>
      <c r="C14" s="614" t="s">
        <v>57</v>
      </c>
      <c r="D14" s="947">
        <v>0.263</v>
      </c>
      <c r="E14" s="947">
        <v>817</v>
      </c>
      <c r="F14" s="947">
        <v>0.443</v>
      </c>
      <c r="G14" s="1063">
        <v>2115</v>
      </c>
      <c r="H14" s="947">
        <v>2.635</v>
      </c>
      <c r="I14" s="947">
        <v>2494</v>
      </c>
      <c r="J14" s="947">
        <v>11.61</v>
      </c>
      <c r="K14" s="1064">
        <v>9188</v>
      </c>
      <c r="L14" s="949"/>
      <c r="M14" s="950"/>
      <c r="N14" s="826"/>
      <c r="O14" s="827"/>
      <c r="P14" s="951"/>
      <c r="Q14" s="951"/>
      <c r="R14" s="951"/>
      <c r="S14" s="952"/>
      <c r="T14" s="953" t="s">
        <v>436</v>
      </c>
      <c r="U14" s="8" t="s">
        <v>436</v>
      </c>
      <c r="V14" s="8" t="s">
        <v>436</v>
      </c>
      <c r="W14" s="8" t="s">
        <v>436</v>
      </c>
      <c r="X14" s="953" t="s">
        <v>436</v>
      </c>
      <c r="Y14" s="8" t="s">
        <v>436</v>
      </c>
      <c r="Z14" s="8" t="s">
        <v>436</v>
      </c>
      <c r="AA14" s="954" t="s">
        <v>436</v>
      </c>
      <c r="AB14" s="2" t="s">
        <v>263</v>
      </c>
      <c r="AC14" s="193" t="s">
        <v>242</v>
      </c>
      <c r="AD14" s="191" t="s">
        <v>237</v>
      </c>
      <c r="AE14" s="1058"/>
      <c r="AF14" s="1058"/>
      <c r="AG14" s="1058"/>
      <c r="AH14" s="1058"/>
      <c r="AI14" s="1058"/>
      <c r="AJ14" s="1058"/>
      <c r="AK14" s="1058"/>
      <c r="AL14" s="1059"/>
      <c r="AT14" s="316" t="s">
        <v>263</v>
      </c>
      <c r="AU14" s="193" t="s">
        <v>242</v>
      </c>
      <c r="AV14" s="194" t="s">
        <v>141</v>
      </c>
      <c r="AW14" s="585">
        <v>3106.463878326996</v>
      </c>
      <c r="AX14" s="585">
        <v>4774.266365688488</v>
      </c>
      <c r="AY14" s="585">
        <v>946.4895635673626</v>
      </c>
      <c r="AZ14" s="586">
        <v>791.3867355727821</v>
      </c>
      <c r="BB14" s="1170" t="s">
        <v>156</v>
      </c>
      <c r="BC14" s="1170" t="s">
        <v>156</v>
      </c>
    </row>
    <row r="15" spans="1:55" s="88" customFormat="1" ht="15" customHeight="1">
      <c r="A15" s="430" t="s">
        <v>335</v>
      </c>
      <c r="B15" s="363" t="s">
        <v>243</v>
      </c>
      <c r="C15" s="614" t="s">
        <v>57</v>
      </c>
      <c r="D15" s="947">
        <v>0.582</v>
      </c>
      <c r="E15" s="947">
        <v>3066</v>
      </c>
      <c r="F15" s="947">
        <v>0.687</v>
      </c>
      <c r="G15" s="1063">
        <v>4208</v>
      </c>
      <c r="H15" s="947">
        <v>0</v>
      </c>
      <c r="I15" s="947">
        <v>0</v>
      </c>
      <c r="J15" s="947">
        <v>0.001</v>
      </c>
      <c r="K15" s="1064">
        <v>1</v>
      </c>
      <c r="L15" s="949"/>
      <c r="M15" s="950"/>
      <c r="N15" s="826"/>
      <c r="O15" s="827"/>
      <c r="P15" s="951"/>
      <c r="Q15" s="951"/>
      <c r="R15" s="951"/>
      <c r="S15" s="952"/>
      <c r="T15" s="953" t="s">
        <v>436</v>
      </c>
      <c r="U15" s="8" t="s">
        <v>436</v>
      </c>
      <c r="V15" s="8" t="s">
        <v>436</v>
      </c>
      <c r="W15" s="8" t="s">
        <v>436</v>
      </c>
      <c r="X15" s="953" t="s">
        <v>436</v>
      </c>
      <c r="Y15" s="8" t="s">
        <v>436</v>
      </c>
      <c r="Z15" s="8" t="s">
        <v>436</v>
      </c>
      <c r="AA15" s="954" t="s">
        <v>436</v>
      </c>
      <c r="AB15" s="2" t="s">
        <v>335</v>
      </c>
      <c r="AC15" s="193" t="s">
        <v>243</v>
      </c>
      <c r="AD15" s="191" t="s">
        <v>237</v>
      </c>
      <c r="AE15" s="1058"/>
      <c r="AF15" s="1058"/>
      <c r="AG15" s="1058"/>
      <c r="AH15" s="1058"/>
      <c r="AI15" s="1058"/>
      <c r="AJ15" s="1058"/>
      <c r="AK15" s="1058"/>
      <c r="AL15" s="1059"/>
      <c r="AT15" s="316" t="s">
        <v>335</v>
      </c>
      <c r="AU15" s="193" t="s">
        <v>243</v>
      </c>
      <c r="AV15" s="194" t="s">
        <v>141</v>
      </c>
      <c r="AW15" s="585">
        <v>5268.0412371134025</v>
      </c>
      <c r="AX15" s="585">
        <v>6125.181950509461</v>
      </c>
      <c r="AY15" s="585">
        <v>0</v>
      </c>
      <c r="AZ15" s="586">
        <v>1000</v>
      </c>
      <c r="BB15" s="1170" t="s">
        <v>156</v>
      </c>
      <c r="BC15" s="1170" t="s">
        <v>156</v>
      </c>
    </row>
    <row r="16" spans="1:55" s="88" customFormat="1" ht="15" customHeight="1">
      <c r="A16" s="432" t="s">
        <v>19</v>
      </c>
      <c r="B16" s="615" t="s">
        <v>352</v>
      </c>
      <c r="C16" s="616" t="s">
        <v>57</v>
      </c>
      <c r="D16" s="947">
        <v>0.024</v>
      </c>
      <c r="E16" s="947">
        <v>326</v>
      </c>
      <c r="F16" s="947">
        <v>0.007</v>
      </c>
      <c r="G16" s="1063">
        <v>32</v>
      </c>
      <c r="H16" s="947">
        <v>0</v>
      </c>
      <c r="I16" s="947">
        <v>0</v>
      </c>
      <c r="J16" s="947">
        <v>0</v>
      </c>
      <c r="K16" s="1064">
        <v>0</v>
      </c>
      <c r="L16" s="949"/>
      <c r="M16" s="950"/>
      <c r="N16" s="826"/>
      <c r="O16" s="827"/>
      <c r="P16" s="951"/>
      <c r="Q16" s="951"/>
      <c r="R16" s="951"/>
      <c r="S16" s="952"/>
      <c r="T16" s="953" t="s">
        <v>436</v>
      </c>
      <c r="U16" s="8" t="s">
        <v>436</v>
      </c>
      <c r="V16" s="8" t="s">
        <v>436</v>
      </c>
      <c r="W16" s="8" t="s">
        <v>436</v>
      </c>
      <c r="X16" s="953" t="s">
        <v>436</v>
      </c>
      <c r="Y16" s="8" t="s">
        <v>436</v>
      </c>
      <c r="Z16" s="8" t="s">
        <v>436</v>
      </c>
      <c r="AA16" s="954" t="s">
        <v>436</v>
      </c>
      <c r="AB16" s="2" t="s">
        <v>19</v>
      </c>
      <c r="AC16" s="197" t="s">
        <v>352</v>
      </c>
      <c r="AD16" s="191" t="s">
        <v>237</v>
      </c>
      <c r="AE16" s="1058" t="s">
        <v>436</v>
      </c>
      <c r="AF16" s="1058" t="s">
        <v>436</v>
      </c>
      <c r="AG16" s="1058" t="s">
        <v>436</v>
      </c>
      <c r="AH16" s="1058" t="s">
        <v>436</v>
      </c>
      <c r="AI16" s="1058" t="s">
        <v>436</v>
      </c>
      <c r="AJ16" s="1058" t="s">
        <v>436</v>
      </c>
      <c r="AK16" s="1058" t="s">
        <v>436</v>
      </c>
      <c r="AL16" s="1059" t="s">
        <v>436</v>
      </c>
      <c r="AT16" s="317" t="s">
        <v>19</v>
      </c>
      <c r="AU16" s="195" t="s">
        <v>352</v>
      </c>
      <c r="AV16" s="194" t="s">
        <v>141</v>
      </c>
      <c r="AW16" s="585">
        <v>13583.333333333334</v>
      </c>
      <c r="AX16" s="585">
        <v>4571.428571428572</v>
      </c>
      <c r="AY16" s="585">
        <v>0</v>
      </c>
      <c r="AZ16" s="586">
        <v>0</v>
      </c>
      <c r="BB16" s="1170" t="s">
        <v>156</v>
      </c>
      <c r="BC16" s="1170" t="s">
        <v>438</v>
      </c>
    </row>
    <row r="17" spans="1:55" s="88" customFormat="1" ht="15" customHeight="1">
      <c r="A17" s="1065">
        <v>2</v>
      </c>
      <c r="B17" s="1066" t="s">
        <v>288</v>
      </c>
      <c r="C17" s="616" t="s">
        <v>346</v>
      </c>
      <c r="D17" s="947">
        <v>31.785</v>
      </c>
      <c r="E17" s="947">
        <v>108138</v>
      </c>
      <c r="F17" s="947">
        <v>33.386</v>
      </c>
      <c r="G17" s="1063">
        <v>121232</v>
      </c>
      <c r="H17" s="947">
        <v>0.001</v>
      </c>
      <c r="I17" s="947">
        <v>5</v>
      </c>
      <c r="J17" s="947">
        <v>0.002</v>
      </c>
      <c r="K17" s="1064">
        <v>12</v>
      </c>
      <c r="L17" s="949"/>
      <c r="M17" s="950"/>
      <c r="N17" s="826"/>
      <c r="O17" s="827"/>
      <c r="P17" s="951"/>
      <c r="Q17" s="951"/>
      <c r="R17" s="951"/>
      <c r="S17" s="952"/>
      <c r="T17" s="953" t="s">
        <v>436</v>
      </c>
      <c r="U17" s="8" t="s">
        <v>436</v>
      </c>
      <c r="V17" s="8" t="s">
        <v>436</v>
      </c>
      <c r="W17" s="8" t="s">
        <v>436</v>
      </c>
      <c r="X17" s="953" t="s">
        <v>436</v>
      </c>
      <c r="Y17" s="8" t="s">
        <v>436</v>
      </c>
      <c r="Z17" s="8" t="s">
        <v>436</v>
      </c>
      <c r="AA17" s="954" t="s">
        <v>436</v>
      </c>
      <c r="AB17" s="970">
        <v>2</v>
      </c>
      <c r="AC17" s="816" t="s">
        <v>288</v>
      </c>
      <c r="AD17" s="191" t="s">
        <v>346</v>
      </c>
      <c r="AE17" s="1058"/>
      <c r="AF17" s="1058"/>
      <c r="AG17" s="1058"/>
      <c r="AH17" s="1058"/>
      <c r="AI17" s="1058"/>
      <c r="AJ17" s="1058"/>
      <c r="AK17" s="1058"/>
      <c r="AL17" s="1059"/>
      <c r="AT17" s="973">
        <v>2</v>
      </c>
      <c r="AU17" s="816" t="s">
        <v>288</v>
      </c>
      <c r="AV17" s="188" t="s">
        <v>142</v>
      </c>
      <c r="AW17" s="585">
        <v>3402.1708352996698</v>
      </c>
      <c r="AX17" s="585">
        <v>3631.2226681842685</v>
      </c>
      <c r="AY17" s="585">
        <v>5000</v>
      </c>
      <c r="AZ17" s="586">
        <v>6000</v>
      </c>
      <c r="BB17" s="1170" t="s">
        <v>438</v>
      </c>
      <c r="BC17" s="1170" t="s">
        <v>156</v>
      </c>
    </row>
    <row r="18" spans="1:55" s="88" customFormat="1" ht="15" customHeight="1">
      <c r="A18" s="1067">
        <v>3</v>
      </c>
      <c r="B18" s="969" t="s">
        <v>370</v>
      </c>
      <c r="C18" s="1147" t="s">
        <v>34</v>
      </c>
      <c r="D18" s="947">
        <v>29.022</v>
      </c>
      <c r="E18" s="947">
        <v>24889</v>
      </c>
      <c r="F18" s="947">
        <v>0.75</v>
      </c>
      <c r="G18" s="1063">
        <v>806</v>
      </c>
      <c r="H18" s="947" t="s">
        <v>394</v>
      </c>
      <c r="I18" s="947" t="s">
        <v>394</v>
      </c>
      <c r="J18" s="947" t="s">
        <v>394</v>
      </c>
      <c r="K18" s="1064" t="s">
        <v>394</v>
      </c>
      <c r="L18" s="949"/>
      <c r="M18" s="950"/>
      <c r="N18" s="826"/>
      <c r="O18" s="827"/>
      <c r="P18" s="951"/>
      <c r="Q18" s="951"/>
      <c r="R18" s="951"/>
      <c r="S18" s="952"/>
      <c r="T18" s="953" t="s">
        <v>436</v>
      </c>
      <c r="U18" s="8" t="s">
        <v>436</v>
      </c>
      <c r="V18" s="8" t="s">
        <v>436</v>
      </c>
      <c r="W18" s="8" t="s">
        <v>436</v>
      </c>
      <c r="X18" s="953" t="s">
        <v>436</v>
      </c>
      <c r="Y18" s="8" t="s">
        <v>436</v>
      </c>
      <c r="Z18" s="8" t="s">
        <v>436</v>
      </c>
      <c r="AA18" s="954" t="s">
        <v>436</v>
      </c>
      <c r="AB18" s="1067">
        <v>3</v>
      </c>
      <c r="AC18" s="969" t="s">
        <v>370</v>
      </c>
      <c r="AD18" s="1147" t="s">
        <v>34</v>
      </c>
      <c r="AE18" s="1058"/>
      <c r="AF18" s="1058"/>
      <c r="AG18" s="1058"/>
      <c r="AH18" s="1058"/>
      <c r="AI18" s="1058"/>
      <c r="AJ18" s="1058"/>
      <c r="AK18" s="1058"/>
      <c r="AL18" s="1059"/>
      <c r="AT18" s="1067">
        <v>3</v>
      </c>
      <c r="AU18" s="969" t="s">
        <v>370</v>
      </c>
      <c r="AV18" s="1147" t="s">
        <v>34</v>
      </c>
      <c r="AW18" s="585">
        <v>857.5907931913721</v>
      </c>
      <c r="AX18" s="585">
        <v>1074.6666666666667</v>
      </c>
      <c r="AY18" s="585" t="s">
        <v>150</v>
      </c>
      <c r="AZ18" s="586" t="s">
        <v>150</v>
      </c>
      <c r="BB18" s="1170" t="s">
        <v>156</v>
      </c>
      <c r="BC18" s="1170" t="s">
        <v>156</v>
      </c>
    </row>
    <row r="19" spans="1:55" s="88" customFormat="1" ht="15" customHeight="1">
      <c r="A19" s="442" t="s">
        <v>371</v>
      </c>
      <c r="B19" s="969" t="s">
        <v>372</v>
      </c>
      <c r="C19" s="1147" t="s">
        <v>34</v>
      </c>
      <c r="D19" s="947">
        <v>29.022</v>
      </c>
      <c r="E19" s="947">
        <v>24889</v>
      </c>
      <c r="F19" s="947">
        <v>0.75</v>
      </c>
      <c r="G19" s="1063">
        <v>806</v>
      </c>
      <c r="H19" s="947" t="s">
        <v>394</v>
      </c>
      <c r="I19" s="947" t="s">
        <v>394</v>
      </c>
      <c r="J19" s="947" t="s">
        <v>394</v>
      </c>
      <c r="K19" s="1064" t="s">
        <v>394</v>
      </c>
      <c r="L19" s="949"/>
      <c r="M19" s="950"/>
      <c r="N19" s="826"/>
      <c r="O19" s="827"/>
      <c r="P19" s="951"/>
      <c r="Q19" s="951"/>
      <c r="R19" s="951"/>
      <c r="S19" s="952"/>
      <c r="T19" s="953"/>
      <c r="U19" s="8"/>
      <c r="V19" s="8"/>
      <c r="W19" s="8"/>
      <c r="X19" s="953"/>
      <c r="Y19" s="8"/>
      <c r="Z19" s="8"/>
      <c r="AA19" s="954"/>
      <c r="AB19" s="442" t="s">
        <v>371</v>
      </c>
      <c r="AC19" s="969" t="s">
        <v>372</v>
      </c>
      <c r="AD19" s="1147" t="s">
        <v>34</v>
      </c>
      <c r="AE19" s="1058"/>
      <c r="AF19" s="1058"/>
      <c r="AG19" s="1058"/>
      <c r="AH19" s="1058"/>
      <c r="AI19" s="1058"/>
      <c r="AJ19" s="1058"/>
      <c r="AK19" s="1058"/>
      <c r="AL19" s="1059"/>
      <c r="AT19" s="442" t="s">
        <v>371</v>
      </c>
      <c r="AU19" s="969" t="s">
        <v>372</v>
      </c>
      <c r="AV19" s="1147" t="s">
        <v>34</v>
      </c>
      <c r="AW19" s="585"/>
      <c r="AX19" s="585"/>
      <c r="AY19" s="585"/>
      <c r="AZ19" s="586"/>
      <c r="BB19" s="1170" t="s">
        <v>438</v>
      </c>
      <c r="BC19" s="1170" t="s">
        <v>438</v>
      </c>
    </row>
    <row r="20" spans="1:55" s="88" customFormat="1" ht="15" customHeight="1">
      <c r="A20" s="442" t="s">
        <v>373</v>
      </c>
      <c r="B20" s="969" t="s">
        <v>385</v>
      </c>
      <c r="C20" s="1148" t="s">
        <v>34</v>
      </c>
      <c r="D20" s="947" t="s">
        <v>393</v>
      </c>
      <c r="E20" s="947" t="s">
        <v>393</v>
      </c>
      <c r="F20" s="947">
        <v>0</v>
      </c>
      <c r="G20" s="1063">
        <v>0</v>
      </c>
      <c r="H20" s="947">
        <v>0.002</v>
      </c>
      <c r="I20" s="947">
        <v>12</v>
      </c>
      <c r="J20" s="947">
        <v>1.415</v>
      </c>
      <c r="K20" s="1064">
        <v>104</v>
      </c>
      <c r="L20" s="949"/>
      <c r="M20" s="950"/>
      <c r="N20" s="826"/>
      <c r="O20" s="827"/>
      <c r="P20" s="951"/>
      <c r="Q20" s="951"/>
      <c r="R20" s="951"/>
      <c r="S20" s="952"/>
      <c r="T20" s="953"/>
      <c r="U20" s="8"/>
      <c r="V20" s="8"/>
      <c r="W20" s="8"/>
      <c r="X20" s="953"/>
      <c r="Y20" s="8"/>
      <c r="Z20" s="8"/>
      <c r="AA20" s="954"/>
      <c r="AB20" s="442" t="s">
        <v>373</v>
      </c>
      <c r="AC20" s="969" t="s">
        <v>385</v>
      </c>
      <c r="AD20" s="1148" t="s">
        <v>34</v>
      </c>
      <c r="AE20" s="1058"/>
      <c r="AF20" s="1058"/>
      <c r="AG20" s="1058"/>
      <c r="AH20" s="1058"/>
      <c r="AI20" s="1058"/>
      <c r="AJ20" s="1058"/>
      <c r="AK20" s="1058"/>
      <c r="AL20" s="1059"/>
      <c r="AT20" s="442" t="s">
        <v>373</v>
      </c>
      <c r="AU20" s="969" t="s">
        <v>385</v>
      </c>
      <c r="AV20" s="1148" t="s">
        <v>34</v>
      </c>
      <c r="AW20" s="585"/>
      <c r="AX20" s="585"/>
      <c r="AY20" s="585"/>
      <c r="AZ20" s="586"/>
      <c r="BB20" s="1170" t="s">
        <v>438</v>
      </c>
      <c r="BC20" s="1170" t="s">
        <v>438</v>
      </c>
    </row>
    <row r="21" spans="1:55" s="88" customFormat="1" ht="15" customHeight="1">
      <c r="A21" s="1149">
        <v>4</v>
      </c>
      <c r="B21" s="969" t="s">
        <v>375</v>
      </c>
      <c r="C21" s="1147" t="s">
        <v>346</v>
      </c>
      <c r="D21" s="947" t="s">
        <v>393</v>
      </c>
      <c r="E21" s="947" t="s">
        <v>393</v>
      </c>
      <c r="F21" s="947">
        <v>19.035999999999998</v>
      </c>
      <c r="G21" s="947">
        <v>21620</v>
      </c>
      <c r="H21" s="947">
        <v>2.316</v>
      </c>
      <c r="I21" s="947">
        <v>4505</v>
      </c>
      <c r="J21" s="947">
        <v>9</v>
      </c>
      <c r="K21" s="1064">
        <v>21490</v>
      </c>
      <c r="L21" s="949"/>
      <c r="M21" s="950"/>
      <c r="N21" s="826"/>
      <c r="O21" s="827"/>
      <c r="P21" s="951"/>
      <c r="Q21" s="951"/>
      <c r="R21" s="951"/>
      <c r="S21" s="952"/>
      <c r="T21" s="953" t="s">
        <v>436</v>
      </c>
      <c r="U21" s="8" t="s">
        <v>436</v>
      </c>
      <c r="V21" s="8" t="s">
        <v>436</v>
      </c>
      <c r="W21" s="8" t="s">
        <v>436</v>
      </c>
      <c r="X21" s="953" t="s">
        <v>436</v>
      </c>
      <c r="Y21" s="8" t="s">
        <v>436</v>
      </c>
      <c r="Z21" s="8" t="s">
        <v>436</v>
      </c>
      <c r="AA21" s="954" t="s">
        <v>436</v>
      </c>
      <c r="AB21" s="1149">
        <v>4</v>
      </c>
      <c r="AC21" s="969" t="s">
        <v>375</v>
      </c>
      <c r="AD21" s="1147" t="s">
        <v>346</v>
      </c>
      <c r="AE21" s="1068"/>
      <c r="AF21" s="1068"/>
      <c r="AG21" s="1068"/>
      <c r="AH21" s="1068"/>
      <c r="AI21" s="1068"/>
      <c r="AJ21" s="1068"/>
      <c r="AK21" s="1068"/>
      <c r="AL21" s="1069"/>
      <c r="AT21" s="1149">
        <v>4</v>
      </c>
      <c r="AU21" s="969" t="s">
        <v>375</v>
      </c>
      <c r="AV21" s="1147" t="s">
        <v>346</v>
      </c>
      <c r="AW21" s="585" t="s">
        <v>150</v>
      </c>
      <c r="AX21" s="585">
        <v>1135.742803109897</v>
      </c>
      <c r="AY21" s="585">
        <v>1945.1640759930917</v>
      </c>
      <c r="AZ21" s="586">
        <v>2387.777777777778</v>
      </c>
      <c r="BB21" s="1170" t="s">
        <v>438</v>
      </c>
      <c r="BC21" s="1170" t="s">
        <v>156</v>
      </c>
    </row>
    <row r="22" spans="1:55" s="88" customFormat="1" ht="15" customHeight="1">
      <c r="A22" s="442" t="s">
        <v>234</v>
      </c>
      <c r="B22" s="1146" t="s">
        <v>376</v>
      </c>
      <c r="C22" s="614" t="s">
        <v>346</v>
      </c>
      <c r="D22" s="947" t="s">
        <v>393</v>
      </c>
      <c r="E22" s="947" t="s">
        <v>393</v>
      </c>
      <c r="F22" s="947">
        <v>0.886</v>
      </c>
      <c r="G22" s="1063">
        <v>666</v>
      </c>
      <c r="H22" s="947">
        <v>2.316</v>
      </c>
      <c r="I22" s="947">
        <v>4505</v>
      </c>
      <c r="J22" s="947">
        <v>7.585</v>
      </c>
      <c r="K22" s="1063">
        <v>21386</v>
      </c>
      <c r="L22" s="949"/>
      <c r="M22" s="950"/>
      <c r="N22" s="826"/>
      <c r="O22" s="827"/>
      <c r="P22" s="951"/>
      <c r="Q22" s="951"/>
      <c r="R22" s="951"/>
      <c r="S22" s="952"/>
      <c r="T22" s="953"/>
      <c r="U22" s="8"/>
      <c r="V22" s="8"/>
      <c r="W22" s="8"/>
      <c r="X22" s="953"/>
      <c r="Y22" s="8"/>
      <c r="Z22" s="8"/>
      <c r="AA22" s="954"/>
      <c r="AB22" s="442" t="s">
        <v>234</v>
      </c>
      <c r="AC22" s="1146" t="s">
        <v>376</v>
      </c>
      <c r="AD22" s="614" t="s">
        <v>346</v>
      </c>
      <c r="AE22" s="1068"/>
      <c r="AF22" s="1068"/>
      <c r="AG22" s="1068"/>
      <c r="AH22" s="1068"/>
      <c r="AI22" s="1068"/>
      <c r="AJ22" s="1068"/>
      <c r="AK22" s="1068"/>
      <c r="AL22" s="1069"/>
      <c r="AT22" s="442" t="s">
        <v>234</v>
      </c>
      <c r="AU22" s="1146" t="s">
        <v>376</v>
      </c>
      <c r="AV22" s="614" t="s">
        <v>346</v>
      </c>
      <c r="AW22" s="585"/>
      <c r="AX22" s="585"/>
      <c r="AY22" s="585"/>
      <c r="AZ22" s="586"/>
      <c r="BB22" s="1170" t="s">
        <v>438</v>
      </c>
      <c r="BC22" s="1170" t="s">
        <v>438</v>
      </c>
    </row>
    <row r="23" spans="1:55" s="88" customFormat="1" ht="15" customHeight="1">
      <c r="A23" s="442" t="s">
        <v>377</v>
      </c>
      <c r="B23" s="1146" t="s">
        <v>378</v>
      </c>
      <c r="C23" s="614" t="s">
        <v>346</v>
      </c>
      <c r="D23" s="947" t="s">
        <v>393</v>
      </c>
      <c r="E23" s="947" t="s">
        <v>393</v>
      </c>
      <c r="F23" s="947">
        <v>18.15</v>
      </c>
      <c r="G23" s="1063">
        <v>20954</v>
      </c>
      <c r="H23" s="947" t="s">
        <v>393</v>
      </c>
      <c r="I23" s="947" t="s">
        <v>393</v>
      </c>
      <c r="J23" s="947">
        <v>1.415</v>
      </c>
      <c r="K23" s="1063">
        <v>104</v>
      </c>
      <c r="L23" s="949"/>
      <c r="M23" s="950"/>
      <c r="N23" s="826"/>
      <c r="O23" s="827"/>
      <c r="P23" s="951"/>
      <c r="Q23" s="951"/>
      <c r="R23" s="951"/>
      <c r="S23" s="952"/>
      <c r="T23" s="953"/>
      <c r="U23" s="8"/>
      <c r="V23" s="8"/>
      <c r="W23" s="8"/>
      <c r="X23" s="953"/>
      <c r="Y23" s="8"/>
      <c r="Z23" s="8"/>
      <c r="AA23" s="954"/>
      <c r="AB23" s="442" t="s">
        <v>377</v>
      </c>
      <c r="AC23" s="1146" t="s">
        <v>378</v>
      </c>
      <c r="AD23" s="614" t="s">
        <v>346</v>
      </c>
      <c r="AE23" s="1068"/>
      <c r="AF23" s="1068"/>
      <c r="AG23" s="1068"/>
      <c r="AH23" s="1068"/>
      <c r="AI23" s="1068"/>
      <c r="AJ23" s="1068"/>
      <c r="AK23" s="1068"/>
      <c r="AL23" s="1069"/>
      <c r="AT23" s="442" t="s">
        <v>377</v>
      </c>
      <c r="AU23" s="1146" t="s">
        <v>378</v>
      </c>
      <c r="AV23" s="614" t="s">
        <v>346</v>
      </c>
      <c r="AW23" s="585"/>
      <c r="AX23" s="585"/>
      <c r="AY23" s="585"/>
      <c r="AZ23" s="586"/>
      <c r="BB23" s="1170" t="s">
        <v>438</v>
      </c>
      <c r="BC23" s="1170" t="s">
        <v>438</v>
      </c>
    </row>
    <row r="24" spans="1:55" s="379" customFormat="1" ht="15" customHeight="1">
      <c r="A24" s="435">
        <v>5</v>
      </c>
      <c r="B24" s="617" t="s">
        <v>289</v>
      </c>
      <c r="C24" s="611" t="s">
        <v>57</v>
      </c>
      <c r="D24" s="309">
        <v>20.614</v>
      </c>
      <c r="E24" s="309">
        <v>71157</v>
      </c>
      <c r="F24" s="309">
        <v>26.436</v>
      </c>
      <c r="G24" s="309">
        <v>74868</v>
      </c>
      <c r="H24" s="309">
        <v>26.150000000000002</v>
      </c>
      <c r="I24" s="309">
        <v>52188</v>
      </c>
      <c r="J24" s="309">
        <v>24.073999999999998</v>
      </c>
      <c r="K24" s="309">
        <v>48469</v>
      </c>
      <c r="L24" s="958" t="s">
        <v>436</v>
      </c>
      <c r="M24" s="959" t="s">
        <v>436</v>
      </c>
      <c r="N24" s="960" t="s">
        <v>436</v>
      </c>
      <c r="O24" s="961" t="s">
        <v>436</v>
      </c>
      <c r="P24" s="962" t="s">
        <v>436</v>
      </c>
      <c r="Q24" s="962" t="s">
        <v>436</v>
      </c>
      <c r="R24" s="962" t="s">
        <v>436</v>
      </c>
      <c r="S24" s="963" t="s">
        <v>436</v>
      </c>
      <c r="T24" s="939" t="s">
        <v>436</v>
      </c>
      <c r="U24" s="727" t="s">
        <v>436</v>
      </c>
      <c r="V24" s="727" t="s">
        <v>436</v>
      </c>
      <c r="W24" s="727" t="s">
        <v>436</v>
      </c>
      <c r="X24" s="939" t="s">
        <v>436</v>
      </c>
      <c r="Y24" s="727" t="s">
        <v>436</v>
      </c>
      <c r="Z24" s="727" t="s">
        <v>436</v>
      </c>
      <c r="AA24" s="940" t="s">
        <v>436</v>
      </c>
      <c r="AB24" s="977">
        <v>5</v>
      </c>
      <c r="AC24" s="817" t="s">
        <v>289</v>
      </c>
      <c r="AD24" s="191" t="s">
        <v>237</v>
      </c>
      <c r="AE24" s="1061">
        <v>0</v>
      </c>
      <c r="AF24" s="1061">
        <v>0</v>
      </c>
      <c r="AG24" s="1061">
        <v>0</v>
      </c>
      <c r="AH24" s="1061">
        <v>0</v>
      </c>
      <c r="AI24" s="1061">
        <v>7.945033519973776E-16</v>
      </c>
      <c r="AJ24" s="1061">
        <v>0</v>
      </c>
      <c r="AK24" s="1061">
        <v>-9.992007221626409E-16</v>
      </c>
      <c r="AL24" s="1062">
        <v>0</v>
      </c>
      <c r="AT24" s="979">
        <v>5</v>
      </c>
      <c r="AU24" s="817" t="s">
        <v>289</v>
      </c>
      <c r="AV24" s="194" t="s">
        <v>141</v>
      </c>
      <c r="AW24" s="585">
        <v>3451.877364897642</v>
      </c>
      <c r="AX24" s="585">
        <v>2832.047208352247</v>
      </c>
      <c r="AY24" s="585">
        <v>1995.717017208413</v>
      </c>
      <c r="AZ24" s="586">
        <v>2013.3338871811916</v>
      </c>
      <c r="BB24" s="1170" t="s">
        <v>438</v>
      </c>
      <c r="BC24" s="1170" t="s">
        <v>156</v>
      </c>
    </row>
    <row r="25" spans="1:55" s="88" customFormat="1" ht="15" customHeight="1">
      <c r="A25" s="430" t="s">
        <v>268</v>
      </c>
      <c r="B25" s="618" t="s">
        <v>242</v>
      </c>
      <c r="C25" s="614" t="s">
        <v>57</v>
      </c>
      <c r="D25" s="947">
        <v>5.166</v>
      </c>
      <c r="E25" s="947">
        <v>19790</v>
      </c>
      <c r="F25" s="947">
        <v>4.84</v>
      </c>
      <c r="G25" s="1063">
        <v>20896</v>
      </c>
      <c r="H25" s="947">
        <v>26.129</v>
      </c>
      <c r="I25" s="947">
        <v>51898</v>
      </c>
      <c r="J25" s="947">
        <v>23.569</v>
      </c>
      <c r="K25" s="1064">
        <v>48234</v>
      </c>
      <c r="L25" s="949"/>
      <c r="M25" s="950"/>
      <c r="N25" s="826"/>
      <c r="O25" s="827"/>
      <c r="P25" s="951"/>
      <c r="Q25" s="951"/>
      <c r="R25" s="951"/>
      <c r="S25" s="952"/>
      <c r="T25" s="953" t="s">
        <v>436</v>
      </c>
      <c r="U25" s="8" t="s">
        <v>436</v>
      </c>
      <c r="V25" s="8" t="s">
        <v>436</v>
      </c>
      <c r="W25" s="8" t="s">
        <v>436</v>
      </c>
      <c r="X25" s="953" t="s">
        <v>436</v>
      </c>
      <c r="Y25" s="8" t="s">
        <v>436</v>
      </c>
      <c r="Z25" s="8" t="s">
        <v>436</v>
      </c>
      <c r="AA25" s="954" t="s">
        <v>436</v>
      </c>
      <c r="AB25" s="2" t="s">
        <v>268</v>
      </c>
      <c r="AC25" s="198" t="s">
        <v>242</v>
      </c>
      <c r="AD25" s="191" t="s">
        <v>237</v>
      </c>
      <c r="AE25" s="1058"/>
      <c r="AF25" s="1058"/>
      <c r="AG25" s="1058"/>
      <c r="AH25" s="1058"/>
      <c r="AI25" s="1058"/>
      <c r="AJ25" s="1058"/>
      <c r="AK25" s="1058"/>
      <c r="AL25" s="1059"/>
      <c r="AT25" s="316" t="s">
        <v>268</v>
      </c>
      <c r="AU25" s="198" t="s">
        <v>242</v>
      </c>
      <c r="AV25" s="194" t="s">
        <v>141</v>
      </c>
      <c r="AW25" s="585">
        <v>3830.816879597367</v>
      </c>
      <c r="AX25" s="585">
        <v>4317.355371900827</v>
      </c>
      <c r="AY25" s="585">
        <v>1986.222205212599</v>
      </c>
      <c r="AZ25" s="586">
        <v>2046.5017607874752</v>
      </c>
      <c r="BB25" s="1170" t="s">
        <v>156</v>
      </c>
      <c r="BC25" s="1170" t="s">
        <v>156</v>
      </c>
    </row>
    <row r="26" spans="1:55" s="88" customFormat="1" ht="15" customHeight="1">
      <c r="A26" s="430" t="s">
        <v>338</v>
      </c>
      <c r="B26" s="618" t="s">
        <v>243</v>
      </c>
      <c r="C26" s="614" t="s">
        <v>57</v>
      </c>
      <c r="D26" s="947">
        <v>15.448</v>
      </c>
      <c r="E26" s="947">
        <v>51367</v>
      </c>
      <c r="F26" s="947">
        <v>21.596</v>
      </c>
      <c r="G26" s="1063">
        <v>53972</v>
      </c>
      <c r="H26" s="947">
        <v>0.021</v>
      </c>
      <c r="I26" s="947">
        <v>290</v>
      </c>
      <c r="J26" s="947">
        <v>0.505</v>
      </c>
      <c r="K26" s="1064">
        <v>235</v>
      </c>
      <c r="L26" s="949"/>
      <c r="M26" s="950"/>
      <c r="N26" s="826"/>
      <c r="O26" s="827"/>
      <c r="P26" s="951"/>
      <c r="Q26" s="951"/>
      <c r="R26" s="951"/>
      <c r="S26" s="952"/>
      <c r="T26" s="953" t="s">
        <v>436</v>
      </c>
      <c r="U26" s="8" t="s">
        <v>436</v>
      </c>
      <c r="V26" s="8" t="s">
        <v>436</v>
      </c>
      <c r="W26" s="8" t="s">
        <v>436</v>
      </c>
      <c r="X26" s="953" t="s">
        <v>436</v>
      </c>
      <c r="Y26" s="8" t="s">
        <v>436</v>
      </c>
      <c r="Z26" s="8" t="s">
        <v>436</v>
      </c>
      <c r="AA26" s="954" t="s">
        <v>436</v>
      </c>
      <c r="AB26" s="2" t="s">
        <v>338</v>
      </c>
      <c r="AC26" s="198" t="s">
        <v>243</v>
      </c>
      <c r="AD26" s="191" t="s">
        <v>237</v>
      </c>
      <c r="AE26" s="1058"/>
      <c r="AF26" s="1058"/>
      <c r="AG26" s="1058"/>
      <c r="AH26" s="1058"/>
      <c r="AI26" s="1058"/>
      <c r="AJ26" s="1058"/>
      <c r="AK26" s="1058"/>
      <c r="AL26" s="1059"/>
      <c r="AT26" s="316" t="s">
        <v>338</v>
      </c>
      <c r="AU26" s="198" t="s">
        <v>243</v>
      </c>
      <c r="AV26" s="194" t="s">
        <v>141</v>
      </c>
      <c r="AW26" s="585">
        <v>3325.155359917141</v>
      </c>
      <c r="AX26" s="585">
        <v>2499.1665123170956</v>
      </c>
      <c r="AY26" s="585">
        <v>13809.52380952381</v>
      </c>
      <c r="AZ26" s="586">
        <v>465.34653465346537</v>
      </c>
      <c r="BB26" s="1170" t="s">
        <v>156</v>
      </c>
      <c r="BC26" s="1170" t="s">
        <v>156</v>
      </c>
    </row>
    <row r="27" spans="1:55" s="88" customFormat="1" ht="15" customHeight="1">
      <c r="A27" s="432" t="s">
        <v>15</v>
      </c>
      <c r="B27" s="440" t="s">
        <v>352</v>
      </c>
      <c r="C27" s="616" t="s">
        <v>57</v>
      </c>
      <c r="D27" s="947">
        <v>0.712</v>
      </c>
      <c r="E27" s="947">
        <v>11185</v>
      </c>
      <c r="F27" s="947">
        <v>0</v>
      </c>
      <c r="G27" s="1063">
        <v>0</v>
      </c>
      <c r="H27" s="947" t="s">
        <v>393</v>
      </c>
      <c r="I27" s="947" t="s">
        <v>393</v>
      </c>
      <c r="J27" s="947">
        <v>0</v>
      </c>
      <c r="K27" s="1064">
        <v>0</v>
      </c>
      <c r="L27" s="949"/>
      <c r="M27" s="950"/>
      <c r="N27" s="826"/>
      <c r="O27" s="827"/>
      <c r="P27" s="951"/>
      <c r="Q27" s="951"/>
      <c r="R27" s="951"/>
      <c r="S27" s="952"/>
      <c r="T27" s="953" t="s">
        <v>436</v>
      </c>
      <c r="U27" s="8" t="s">
        <v>436</v>
      </c>
      <c r="V27" s="8" t="s">
        <v>436</v>
      </c>
      <c r="W27" s="8" t="s">
        <v>436</v>
      </c>
      <c r="X27" s="953" t="s">
        <v>436</v>
      </c>
      <c r="Y27" s="8" t="s">
        <v>436</v>
      </c>
      <c r="Z27" s="8" t="s">
        <v>436</v>
      </c>
      <c r="AA27" s="954" t="s">
        <v>436</v>
      </c>
      <c r="AB27" s="3" t="s">
        <v>15</v>
      </c>
      <c r="AC27" s="199" t="s">
        <v>352</v>
      </c>
      <c r="AD27" s="191" t="s">
        <v>237</v>
      </c>
      <c r="AE27" s="1068" t="s">
        <v>436</v>
      </c>
      <c r="AF27" s="1068" t="s">
        <v>436</v>
      </c>
      <c r="AG27" s="1068" t="s">
        <v>436</v>
      </c>
      <c r="AH27" s="1068" t="s">
        <v>436</v>
      </c>
      <c r="AI27" s="1068" t="s">
        <v>436</v>
      </c>
      <c r="AJ27" s="1068" t="s">
        <v>436</v>
      </c>
      <c r="AK27" s="1068" t="s">
        <v>436</v>
      </c>
      <c r="AL27" s="1069" t="s">
        <v>436</v>
      </c>
      <c r="AT27" s="317" t="s">
        <v>15</v>
      </c>
      <c r="AU27" s="199" t="s">
        <v>352</v>
      </c>
      <c r="AV27" s="194" t="s">
        <v>141</v>
      </c>
      <c r="AW27" s="585">
        <v>15709.26966292135</v>
      </c>
      <c r="AX27" s="585">
        <v>0</v>
      </c>
      <c r="AY27" s="585" t="s">
        <v>150</v>
      </c>
      <c r="AZ27" s="586">
        <v>0</v>
      </c>
      <c r="BB27" s="1170" t="s">
        <v>156</v>
      </c>
      <c r="BC27" s="1170" t="s">
        <v>438</v>
      </c>
    </row>
    <row r="28" spans="1:55" s="379" customFormat="1" ht="15" customHeight="1">
      <c r="A28" s="427">
        <v>6</v>
      </c>
      <c r="B28" s="610" t="s">
        <v>291</v>
      </c>
      <c r="C28" s="619" t="s">
        <v>57</v>
      </c>
      <c r="D28" s="429" t="e">
        <v>#VALUE!</v>
      </c>
      <c r="E28" s="429" t="e">
        <v>#VALUE!</v>
      </c>
      <c r="F28" s="429">
        <v>32.226</v>
      </c>
      <c r="G28" s="429">
        <v>213116</v>
      </c>
      <c r="H28" s="429">
        <v>15.98005</v>
      </c>
      <c r="I28" s="429">
        <v>36533</v>
      </c>
      <c r="J28" s="429">
        <v>17.585</v>
      </c>
      <c r="K28" s="429">
        <v>37667</v>
      </c>
      <c r="L28" s="958" t="e">
        <v>#VALUE!</v>
      </c>
      <c r="M28" s="959" t="e">
        <v>#VALUE!</v>
      </c>
      <c r="N28" s="960" t="s">
        <v>436</v>
      </c>
      <c r="O28" s="961" t="s">
        <v>436</v>
      </c>
      <c r="P28" s="962" t="s">
        <v>436</v>
      </c>
      <c r="Q28" s="962" t="s">
        <v>436</v>
      </c>
      <c r="R28" s="962" t="s">
        <v>436</v>
      </c>
      <c r="S28" s="963" t="s">
        <v>436</v>
      </c>
      <c r="T28" s="939" t="s">
        <v>436</v>
      </c>
      <c r="U28" s="727" t="s">
        <v>436</v>
      </c>
      <c r="V28" s="727" t="s">
        <v>436</v>
      </c>
      <c r="W28" s="727" t="s">
        <v>436</v>
      </c>
      <c r="X28" s="939" t="s">
        <v>436</v>
      </c>
      <c r="Y28" s="727" t="s">
        <v>436</v>
      </c>
      <c r="Z28" s="727" t="s">
        <v>436</v>
      </c>
      <c r="AA28" s="940" t="s">
        <v>436</v>
      </c>
      <c r="AB28" s="2">
        <v>6</v>
      </c>
      <c r="AC28" s="1052" t="s">
        <v>291</v>
      </c>
      <c r="AD28" s="191" t="s">
        <v>237</v>
      </c>
      <c r="AE28" s="1061" t="e">
        <v>#VALUE!</v>
      </c>
      <c r="AF28" s="1061" t="e">
        <v>#VALUE!</v>
      </c>
      <c r="AG28" s="1061">
        <v>0</v>
      </c>
      <c r="AH28" s="1061">
        <v>0</v>
      </c>
      <c r="AI28" s="1061">
        <v>0</v>
      </c>
      <c r="AJ28" s="1061">
        <v>0</v>
      </c>
      <c r="AK28" s="1061">
        <v>0</v>
      </c>
      <c r="AL28" s="1062">
        <v>0</v>
      </c>
      <c r="AT28" s="316">
        <v>6</v>
      </c>
      <c r="AU28" s="1052" t="s">
        <v>291</v>
      </c>
      <c r="AV28" s="194" t="s">
        <v>141</v>
      </c>
      <c r="AW28" s="582" t="s">
        <v>150</v>
      </c>
      <c r="AX28" s="582">
        <v>6613.1694904735305</v>
      </c>
      <c r="AY28" s="582">
        <v>2286.163059564895</v>
      </c>
      <c r="AZ28" s="589">
        <v>2141.99601933466</v>
      </c>
      <c r="BB28" s="1170" t="s">
        <v>156</v>
      </c>
      <c r="BC28" s="1170" t="s">
        <v>156</v>
      </c>
    </row>
    <row r="29" spans="1:55" s="379" customFormat="1" ht="15" customHeight="1">
      <c r="A29" s="427">
        <v>6.1</v>
      </c>
      <c r="B29" s="1060" t="s">
        <v>290</v>
      </c>
      <c r="C29" s="611" t="s">
        <v>57</v>
      </c>
      <c r="D29" s="309" t="e">
        <v>#VALUE!</v>
      </c>
      <c r="E29" s="309" t="e">
        <v>#VALUE!</v>
      </c>
      <c r="F29" s="309">
        <v>0.016</v>
      </c>
      <c r="G29" s="309">
        <v>259</v>
      </c>
      <c r="H29" s="309">
        <v>0.00205</v>
      </c>
      <c r="I29" s="309">
        <v>105</v>
      </c>
      <c r="J29" s="309">
        <v>0.014</v>
      </c>
      <c r="K29" s="309">
        <v>336</v>
      </c>
      <c r="L29" s="958" t="e">
        <v>#VALUE!</v>
      </c>
      <c r="M29" s="959" t="e">
        <v>#VALUE!</v>
      </c>
      <c r="N29" s="960" t="s">
        <v>436</v>
      </c>
      <c r="O29" s="961" t="s">
        <v>436</v>
      </c>
      <c r="P29" s="962" t="s">
        <v>436</v>
      </c>
      <c r="Q29" s="962" t="s">
        <v>436</v>
      </c>
      <c r="R29" s="962" t="s">
        <v>436</v>
      </c>
      <c r="S29" s="963" t="s">
        <v>436</v>
      </c>
      <c r="T29" s="939" t="s">
        <v>436</v>
      </c>
      <c r="U29" s="727" t="s">
        <v>436</v>
      </c>
      <c r="V29" s="727" t="s">
        <v>436</v>
      </c>
      <c r="W29" s="727" t="s">
        <v>436</v>
      </c>
      <c r="X29" s="939" t="s">
        <v>436</v>
      </c>
      <c r="Y29" s="727" t="s">
        <v>436</v>
      </c>
      <c r="Z29" s="727" t="s">
        <v>436</v>
      </c>
      <c r="AA29" s="940" t="s">
        <v>436</v>
      </c>
      <c r="AB29" s="2">
        <v>6.1</v>
      </c>
      <c r="AC29" s="198" t="s">
        <v>290</v>
      </c>
      <c r="AD29" s="191" t="s">
        <v>237</v>
      </c>
      <c r="AE29" s="1053" t="e">
        <v>#VALUE!</v>
      </c>
      <c r="AF29" s="1053" t="e">
        <v>#VALUE!</v>
      </c>
      <c r="AG29" s="1053">
        <v>0</v>
      </c>
      <c r="AH29" s="1053">
        <v>0</v>
      </c>
      <c r="AI29" s="1053">
        <v>1.2874900798265365E-19</v>
      </c>
      <c r="AJ29" s="1053">
        <v>0</v>
      </c>
      <c r="AK29" s="1053">
        <v>0</v>
      </c>
      <c r="AL29" s="1054">
        <v>0</v>
      </c>
      <c r="AT29" s="316">
        <v>6.1</v>
      </c>
      <c r="AU29" s="198" t="s">
        <v>290</v>
      </c>
      <c r="AV29" s="194" t="s">
        <v>141</v>
      </c>
      <c r="AW29" s="585" t="s">
        <v>150</v>
      </c>
      <c r="AX29" s="585">
        <v>16187.5</v>
      </c>
      <c r="AY29" s="585">
        <v>51219.51219512195</v>
      </c>
      <c r="AZ29" s="586">
        <v>24000</v>
      </c>
      <c r="BB29" s="1170" t="s">
        <v>156</v>
      </c>
      <c r="BC29" s="1170" t="s">
        <v>156</v>
      </c>
    </row>
    <row r="30" spans="1:55" s="88" customFormat="1" ht="15" customHeight="1">
      <c r="A30" s="430" t="s">
        <v>269</v>
      </c>
      <c r="B30" s="363" t="s">
        <v>242</v>
      </c>
      <c r="C30" s="614" t="s">
        <v>57</v>
      </c>
      <c r="D30" s="947" t="s">
        <v>393</v>
      </c>
      <c r="E30" s="947" t="s">
        <v>393</v>
      </c>
      <c r="F30" s="947">
        <v>0.01</v>
      </c>
      <c r="G30" s="1063">
        <v>71</v>
      </c>
      <c r="H30" s="947">
        <v>0.002</v>
      </c>
      <c r="I30" s="947">
        <v>104</v>
      </c>
      <c r="J30" s="947">
        <v>0.014</v>
      </c>
      <c r="K30" s="1064">
        <v>306</v>
      </c>
      <c r="L30" s="949"/>
      <c r="M30" s="950"/>
      <c r="N30" s="826"/>
      <c r="O30" s="827"/>
      <c r="P30" s="951"/>
      <c r="Q30" s="951"/>
      <c r="R30" s="951"/>
      <c r="S30" s="952"/>
      <c r="T30" s="953" t="s">
        <v>436</v>
      </c>
      <c r="U30" s="8" t="s">
        <v>436</v>
      </c>
      <c r="V30" s="8" t="s">
        <v>436</v>
      </c>
      <c r="W30" s="8" t="s">
        <v>436</v>
      </c>
      <c r="X30" s="953" t="s">
        <v>436</v>
      </c>
      <c r="Y30" s="8" t="s">
        <v>436</v>
      </c>
      <c r="Z30" s="8" t="s">
        <v>436</v>
      </c>
      <c r="AA30" s="954" t="s">
        <v>436</v>
      </c>
      <c r="AB30" s="2" t="s">
        <v>269</v>
      </c>
      <c r="AC30" s="193" t="s">
        <v>242</v>
      </c>
      <c r="AD30" s="191" t="s">
        <v>237</v>
      </c>
      <c r="AE30" s="1058"/>
      <c r="AF30" s="1058"/>
      <c r="AG30" s="1058"/>
      <c r="AH30" s="1058"/>
      <c r="AI30" s="1058"/>
      <c r="AJ30" s="1058"/>
      <c r="AK30" s="1058"/>
      <c r="AL30" s="1059"/>
      <c r="AT30" s="316" t="s">
        <v>269</v>
      </c>
      <c r="AU30" s="193" t="s">
        <v>242</v>
      </c>
      <c r="AV30" s="194" t="s">
        <v>141</v>
      </c>
      <c r="AW30" s="585" t="s">
        <v>150</v>
      </c>
      <c r="AX30" s="585">
        <v>7100</v>
      </c>
      <c r="AY30" s="585">
        <v>52000</v>
      </c>
      <c r="AZ30" s="586">
        <v>21857.142857142855</v>
      </c>
      <c r="BB30" s="1170" t="s">
        <v>156</v>
      </c>
      <c r="BC30" s="1170" t="s">
        <v>156</v>
      </c>
    </row>
    <row r="31" spans="1:55" s="88" customFormat="1" ht="15" customHeight="1">
      <c r="A31" s="430" t="s">
        <v>340</v>
      </c>
      <c r="B31" s="363" t="s">
        <v>243</v>
      </c>
      <c r="C31" s="614" t="s">
        <v>57</v>
      </c>
      <c r="D31" s="947">
        <v>0.077</v>
      </c>
      <c r="E31" s="947">
        <v>1417</v>
      </c>
      <c r="F31" s="947">
        <v>0.006</v>
      </c>
      <c r="G31" s="1063">
        <v>188</v>
      </c>
      <c r="H31" s="947">
        <v>5E-05</v>
      </c>
      <c r="I31" s="947">
        <v>1</v>
      </c>
      <c r="J31" s="947">
        <v>0</v>
      </c>
      <c r="K31" s="1064">
        <v>30</v>
      </c>
      <c r="L31" s="949"/>
      <c r="M31" s="950"/>
      <c r="N31" s="826"/>
      <c r="O31" s="827"/>
      <c r="P31" s="951"/>
      <c r="Q31" s="951"/>
      <c r="R31" s="951"/>
      <c r="S31" s="952"/>
      <c r="T31" s="953" t="s">
        <v>436</v>
      </c>
      <c r="U31" s="8" t="s">
        <v>436</v>
      </c>
      <c r="V31" s="8" t="s">
        <v>436</v>
      </c>
      <c r="W31" s="8" t="s">
        <v>436</v>
      </c>
      <c r="X31" s="953" t="s">
        <v>436</v>
      </c>
      <c r="Y31" s="8" t="s">
        <v>436</v>
      </c>
      <c r="Z31" s="8" t="s">
        <v>436</v>
      </c>
      <c r="AA31" s="954" t="s">
        <v>436</v>
      </c>
      <c r="AB31" s="2" t="s">
        <v>340</v>
      </c>
      <c r="AC31" s="193" t="s">
        <v>243</v>
      </c>
      <c r="AD31" s="191" t="s">
        <v>237</v>
      </c>
      <c r="AE31" s="1058"/>
      <c r="AF31" s="1058"/>
      <c r="AG31" s="1058"/>
      <c r="AH31" s="1058"/>
      <c r="AI31" s="1058"/>
      <c r="AJ31" s="1058"/>
      <c r="AK31" s="1058"/>
      <c r="AL31" s="1059"/>
      <c r="AT31" s="316" t="s">
        <v>340</v>
      </c>
      <c r="AU31" s="193" t="s">
        <v>243</v>
      </c>
      <c r="AV31" s="194" t="s">
        <v>141</v>
      </c>
      <c r="AW31" s="585">
        <v>18402.597402597403</v>
      </c>
      <c r="AX31" s="585">
        <v>31333.333333333332</v>
      </c>
      <c r="AY31" s="585">
        <v>20000</v>
      </c>
      <c r="AZ31" s="586" t="s">
        <v>145</v>
      </c>
      <c r="BB31" s="1170" t="s">
        <v>438</v>
      </c>
      <c r="BC31" s="1170" t="s">
        <v>156</v>
      </c>
    </row>
    <row r="32" spans="1:55" s="88" customFormat="1" ht="15" customHeight="1" thickBot="1">
      <c r="A32" s="430" t="s">
        <v>16</v>
      </c>
      <c r="B32" s="620" t="s">
        <v>352</v>
      </c>
      <c r="C32" s="612" t="s">
        <v>57</v>
      </c>
      <c r="D32" s="947">
        <v>0.002</v>
      </c>
      <c r="E32" s="947">
        <v>65</v>
      </c>
      <c r="F32" s="1070">
        <v>0</v>
      </c>
      <c r="G32" s="1071">
        <v>11</v>
      </c>
      <c r="H32" s="947" t="s">
        <v>394</v>
      </c>
      <c r="I32" s="947" t="s">
        <v>394</v>
      </c>
      <c r="J32" s="1070">
        <v>0</v>
      </c>
      <c r="K32" s="1072">
        <v>0</v>
      </c>
      <c r="L32" s="949"/>
      <c r="M32" s="950"/>
      <c r="N32" s="826"/>
      <c r="O32" s="827"/>
      <c r="P32" s="951"/>
      <c r="Q32" s="951"/>
      <c r="R32" s="951"/>
      <c r="S32" s="952"/>
      <c r="T32" s="953" t="s">
        <v>436</v>
      </c>
      <c r="U32" s="8" t="s">
        <v>436</v>
      </c>
      <c r="V32" s="8" t="s">
        <v>436</v>
      </c>
      <c r="W32" s="8" t="s">
        <v>436</v>
      </c>
      <c r="X32" s="953" t="s">
        <v>436</v>
      </c>
      <c r="Y32" s="8" t="s">
        <v>436</v>
      </c>
      <c r="Z32" s="8" t="s">
        <v>436</v>
      </c>
      <c r="AA32" s="954" t="s">
        <v>436</v>
      </c>
      <c r="AB32" s="2" t="s">
        <v>16</v>
      </c>
      <c r="AC32" s="197" t="s">
        <v>352</v>
      </c>
      <c r="AD32" s="191" t="s">
        <v>237</v>
      </c>
      <c r="AE32" s="1058" t="s">
        <v>436</v>
      </c>
      <c r="AF32" s="1058" t="s">
        <v>436</v>
      </c>
      <c r="AG32" s="1058" t="s">
        <v>436</v>
      </c>
      <c r="AH32" s="1058" t="s">
        <v>436</v>
      </c>
      <c r="AI32" s="1058" t="s">
        <v>436</v>
      </c>
      <c r="AJ32" s="1058" t="s">
        <v>436</v>
      </c>
      <c r="AK32" s="1058" t="s">
        <v>436</v>
      </c>
      <c r="AL32" s="1059" t="s">
        <v>436</v>
      </c>
      <c r="AT32" s="316" t="s">
        <v>16</v>
      </c>
      <c r="AU32" s="200" t="s">
        <v>352</v>
      </c>
      <c r="AV32" s="194" t="s">
        <v>141</v>
      </c>
      <c r="AW32" s="587">
        <v>32500</v>
      </c>
      <c r="AX32" s="587" t="s">
        <v>145</v>
      </c>
      <c r="AY32" s="587" t="s">
        <v>150</v>
      </c>
      <c r="AZ32" s="588">
        <v>0</v>
      </c>
      <c r="BB32" s="1170" t="s">
        <v>156</v>
      </c>
      <c r="BC32" s="1170" t="s">
        <v>438</v>
      </c>
    </row>
    <row r="33" spans="1:55" s="379" customFormat="1" ht="15" customHeight="1">
      <c r="A33" s="427">
        <v>6.2</v>
      </c>
      <c r="B33" s="1060" t="s">
        <v>293</v>
      </c>
      <c r="C33" s="619" t="s">
        <v>57</v>
      </c>
      <c r="D33" s="429">
        <v>24.094</v>
      </c>
      <c r="E33" s="429">
        <v>163570</v>
      </c>
      <c r="F33" s="429">
        <v>27.152</v>
      </c>
      <c r="G33" s="429">
        <v>193831</v>
      </c>
      <c r="H33" s="429">
        <v>0.165</v>
      </c>
      <c r="I33" s="429">
        <v>6076</v>
      </c>
      <c r="J33" s="429">
        <v>0.40700000000000003</v>
      </c>
      <c r="K33" s="429">
        <v>8612</v>
      </c>
      <c r="L33" s="958" t="s">
        <v>436</v>
      </c>
      <c r="M33" s="959" t="s">
        <v>436</v>
      </c>
      <c r="N33" s="960" t="s">
        <v>436</v>
      </c>
      <c r="O33" s="961" t="s">
        <v>436</v>
      </c>
      <c r="P33" s="962" t="s">
        <v>436</v>
      </c>
      <c r="Q33" s="962" t="s">
        <v>436</v>
      </c>
      <c r="R33" s="962" t="s">
        <v>436</v>
      </c>
      <c r="S33" s="963" t="s">
        <v>436</v>
      </c>
      <c r="T33" s="939" t="s">
        <v>436</v>
      </c>
      <c r="U33" s="727" t="s">
        <v>436</v>
      </c>
      <c r="V33" s="727" t="s">
        <v>436</v>
      </c>
      <c r="W33" s="727" t="s">
        <v>436</v>
      </c>
      <c r="X33" s="939" t="s">
        <v>436</v>
      </c>
      <c r="Y33" s="727" t="s">
        <v>436</v>
      </c>
      <c r="Z33" s="727" t="s">
        <v>436</v>
      </c>
      <c r="AA33" s="940" t="s">
        <v>436</v>
      </c>
      <c r="AB33" s="2">
        <v>6.2</v>
      </c>
      <c r="AC33" s="198" t="s">
        <v>293</v>
      </c>
      <c r="AD33" s="191" t="s">
        <v>237</v>
      </c>
      <c r="AE33" s="1061">
        <v>0</v>
      </c>
      <c r="AF33" s="1061">
        <v>0</v>
      </c>
      <c r="AG33" s="1061">
        <v>0</v>
      </c>
      <c r="AH33" s="1061">
        <v>0</v>
      </c>
      <c r="AI33" s="1061">
        <v>0</v>
      </c>
      <c r="AJ33" s="1061">
        <v>0</v>
      </c>
      <c r="AK33" s="1061">
        <v>0</v>
      </c>
      <c r="AL33" s="1062">
        <v>0</v>
      </c>
      <c r="AT33" s="316">
        <v>6.2</v>
      </c>
      <c r="AU33" s="198" t="s">
        <v>293</v>
      </c>
      <c r="AV33" s="194" t="s">
        <v>141</v>
      </c>
      <c r="AW33" s="582">
        <v>6788.827093882294</v>
      </c>
      <c r="AX33" s="582">
        <v>7138.73747790218</v>
      </c>
      <c r="AY33" s="582">
        <v>36824.242424242424</v>
      </c>
      <c r="AZ33" s="589">
        <v>21159.705159705158</v>
      </c>
      <c r="BB33" s="1170" t="s">
        <v>156</v>
      </c>
      <c r="BC33" s="1170" t="s">
        <v>156</v>
      </c>
    </row>
    <row r="34" spans="1:55" s="88" customFormat="1" ht="15" customHeight="1">
      <c r="A34" s="430" t="s">
        <v>270</v>
      </c>
      <c r="B34" s="363" t="s">
        <v>242</v>
      </c>
      <c r="C34" s="614" t="s">
        <v>57</v>
      </c>
      <c r="D34" s="947">
        <v>6.756</v>
      </c>
      <c r="E34" s="947">
        <v>41462</v>
      </c>
      <c r="F34" s="947">
        <v>11.442</v>
      </c>
      <c r="G34" s="1063">
        <v>75349</v>
      </c>
      <c r="H34" s="947">
        <v>0.066</v>
      </c>
      <c r="I34" s="947">
        <v>3203</v>
      </c>
      <c r="J34" s="947">
        <v>0.279</v>
      </c>
      <c r="K34" s="1064">
        <v>5602</v>
      </c>
      <c r="L34" s="949"/>
      <c r="M34" s="950"/>
      <c r="N34" s="826"/>
      <c r="O34" s="827"/>
      <c r="P34" s="951"/>
      <c r="Q34" s="951"/>
      <c r="R34" s="951"/>
      <c r="S34" s="952"/>
      <c r="T34" s="953" t="s">
        <v>436</v>
      </c>
      <c r="U34" s="8" t="s">
        <v>436</v>
      </c>
      <c r="V34" s="8" t="s">
        <v>436</v>
      </c>
      <c r="W34" s="8" t="s">
        <v>436</v>
      </c>
      <c r="X34" s="953" t="s">
        <v>436</v>
      </c>
      <c r="Y34" s="8" t="s">
        <v>436</v>
      </c>
      <c r="Z34" s="8" t="s">
        <v>436</v>
      </c>
      <c r="AA34" s="954" t="s">
        <v>436</v>
      </c>
      <c r="AB34" s="2" t="s">
        <v>270</v>
      </c>
      <c r="AC34" s="193" t="s">
        <v>242</v>
      </c>
      <c r="AD34" s="191" t="s">
        <v>237</v>
      </c>
      <c r="AE34" s="1058"/>
      <c r="AF34" s="1058"/>
      <c r="AG34" s="1058"/>
      <c r="AH34" s="1058"/>
      <c r="AI34" s="1058"/>
      <c r="AJ34" s="1058"/>
      <c r="AK34" s="1058"/>
      <c r="AL34" s="1059"/>
      <c r="AT34" s="316" t="s">
        <v>270</v>
      </c>
      <c r="AU34" s="193" t="s">
        <v>242</v>
      </c>
      <c r="AV34" s="194" t="s">
        <v>141</v>
      </c>
      <c r="AW34" s="585">
        <v>6137.063351095322</v>
      </c>
      <c r="AX34" s="585">
        <v>6585.299772766999</v>
      </c>
      <c r="AY34" s="585">
        <v>48530.303030303025</v>
      </c>
      <c r="AZ34" s="586">
        <v>20078.85304659498</v>
      </c>
      <c r="BB34" s="1170" t="s">
        <v>156</v>
      </c>
      <c r="BC34" s="1170" t="s">
        <v>156</v>
      </c>
    </row>
    <row r="35" spans="1:55" s="88" customFormat="1" ht="15" customHeight="1">
      <c r="A35" s="430" t="s">
        <v>341</v>
      </c>
      <c r="B35" s="363" t="s">
        <v>243</v>
      </c>
      <c r="C35" s="614" t="s">
        <v>57</v>
      </c>
      <c r="D35" s="947">
        <v>17.338</v>
      </c>
      <c r="E35" s="947">
        <v>122108</v>
      </c>
      <c r="F35" s="947">
        <v>15.71</v>
      </c>
      <c r="G35" s="947">
        <v>118482</v>
      </c>
      <c r="H35" s="947">
        <v>0.099</v>
      </c>
      <c r="I35" s="947">
        <v>2873</v>
      </c>
      <c r="J35" s="947">
        <v>0.128</v>
      </c>
      <c r="K35" s="1064">
        <v>3010</v>
      </c>
      <c r="L35" s="949"/>
      <c r="M35" s="950"/>
      <c r="N35" s="826"/>
      <c r="O35" s="827"/>
      <c r="P35" s="951"/>
      <c r="Q35" s="951"/>
      <c r="R35" s="951"/>
      <c r="S35" s="952"/>
      <c r="T35" s="953" t="s">
        <v>436</v>
      </c>
      <c r="U35" s="8" t="s">
        <v>436</v>
      </c>
      <c r="V35" s="8" t="s">
        <v>436</v>
      </c>
      <c r="W35" s="8" t="s">
        <v>436</v>
      </c>
      <c r="X35" s="953" t="s">
        <v>436</v>
      </c>
      <c r="Y35" s="8" t="s">
        <v>436</v>
      </c>
      <c r="Z35" s="8" t="s">
        <v>436</v>
      </c>
      <c r="AA35" s="954" t="s">
        <v>436</v>
      </c>
      <c r="AB35" s="2" t="s">
        <v>341</v>
      </c>
      <c r="AC35" s="193" t="s">
        <v>243</v>
      </c>
      <c r="AD35" s="191" t="s">
        <v>237</v>
      </c>
      <c r="AE35" s="1058"/>
      <c r="AF35" s="1058"/>
      <c r="AG35" s="1058"/>
      <c r="AH35" s="1058"/>
      <c r="AI35" s="1058"/>
      <c r="AJ35" s="1058"/>
      <c r="AK35" s="1058"/>
      <c r="AL35" s="1059"/>
      <c r="AT35" s="316" t="s">
        <v>341</v>
      </c>
      <c r="AU35" s="193" t="s">
        <v>243</v>
      </c>
      <c r="AV35" s="194" t="s">
        <v>141</v>
      </c>
      <c r="AW35" s="585">
        <v>7042.796170261852</v>
      </c>
      <c r="AX35" s="585">
        <v>7541.820496499045</v>
      </c>
      <c r="AY35" s="585">
        <v>29020.202020202018</v>
      </c>
      <c r="AZ35" s="586">
        <v>23515.625</v>
      </c>
      <c r="BB35" s="1170" t="s">
        <v>156</v>
      </c>
      <c r="BC35" s="1170" t="s">
        <v>156</v>
      </c>
    </row>
    <row r="36" spans="1:55" s="88" customFormat="1" ht="15" customHeight="1" thickBot="1">
      <c r="A36" s="430" t="s">
        <v>17</v>
      </c>
      <c r="B36" s="620" t="s">
        <v>352</v>
      </c>
      <c r="C36" s="612" t="s">
        <v>57</v>
      </c>
      <c r="D36" s="947">
        <v>5.415</v>
      </c>
      <c r="E36" s="947">
        <v>32770</v>
      </c>
      <c r="F36" s="1070">
        <v>2.738</v>
      </c>
      <c r="G36" s="1070">
        <v>17410</v>
      </c>
      <c r="H36" s="947">
        <v>0.027</v>
      </c>
      <c r="I36" s="947">
        <v>893</v>
      </c>
      <c r="J36" s="1070">
        <v>0.018</v>
      </c>
      <c r="K36" s="1072">
        <v>531</v>
      </c>
      <c r="L36" s="949"/>
      <c r="M36" s="950"/>
      <c r="N36" s="826"/>
      <c r="O36" s="827"/>
      <c r="P36" s="951"/>
      <c r="Q36" s="951"/>
      <c r="R36" s="951"/>
      <c r="S36" s="952"/>
      <c r="T36" s="953" t="s">
        <v>436</v>
      </c>
      <c r="U36" s="8" t="s">
        <v>436</v>
      </c>
      <c r="V36" s="8" t="s">
        <v>436</v>
      </c>
      <c r="W36" s="8" t="s">
        <v>436</v>
      </c>
      <c r="X36" s="953" t="s">
        <v>436</v>
      </c>
      <c r="Y36" s="8" t="s">
        <v>436</v>
      </c>
      <c r="Z36" s="8" t="s">
        <v>436</v>
      </c>
      <c r="AA36" s="954" t="s">
        <v>436</v>
      </c>
      <c r="AB36" s="2" t="s">
        <v>17</v>
      </c>
      <c r="AC36" s="197" t="s">
        <v>352</v>
      </c>
      <c r="AD36" s="191" t="s">
        <v>237</v>
      </c>
      <c r="AE36" s="1058" t="s">
        <v>436</v>
      </c>
      <c r="AF36" s="1058" t="s">
        <v>436</v>
      </c>
      <c r="AG36" s="1058" t="s">
        <v>436</v>
      </c>
      <c r="AH36" s="1058" t="s">
        <v>436</v>
      </c>
      <c r="AI36" s="1058" t="s">
        <v>436</v>
      </c>
      <c r="AJ36" s="1058" t="s">
        <v>436</v>
      </c>
      <c r="AK36" s="1058" t="s">
        <v>436</v>
      </c>
      <c r="AL36" s="1059" t="s">
        <v>436</v>
      </c>
      <c r="AT36" s="316" t="s">
        <v>17</v>
      </c>
      <c r="AU36" s="200" t="s">
        <v>352</v>
      </c>
      <c r="AV36" s="194" t="s">
        <v>141</v>
      </c>
      <c r="AW36" s="587">
        <v>6051.708217913204</v>
      </c>
      <c r="AX36" s="587">
        <v>6358.655953250548</v>
      </c>
      <c r="AY36" s="587">
        <v>33074.07407407407</v>
      </c>
      <c r="AZ36" s="588">
        <v>29500.000000000004</v>
      </c>
      <c r="BB36" s="1170" t="s">
        <v>156</v>
      </c>
      <c r="BC36" s="1170" t="s">
        <v>156</v>
      </c>
    </row>
    <row r="37" spans="1:55" s="88" customFormat="1" ht="15" customHeight="1">
      <c r="A37" s="430">
        <v>6.3</v>
      </c>
      <c r="B37" s="439" t="s">
        <v>91</v>
      </c>
      <c r="C37" s="613" t="s">
        <v>57</v>
      </c>
      <c r="D37" s="947">
        <v>0.449</v>
      </c>
      <c r="E37" s="947">
        <v>4461</v>
      </c>
      <c r="F37" s="1073">
        <v>0.51</v>
      </c>
      <c r="G37" s="1073">
        <v>4246</v>
      </c>
      <c r="H37" s="947">
        <v>2.396</v>
      </c>
      <c r="I37" s="947">
        <v>6270</v>
      </c>
      <c r="J37" s="1073">
        <v>1.5</v>
      </c>
      <c r="K37" s="1074">
        <v>3733</v>
      </c>
      <c r="L37" s="949"/>
      <c r="M37" s="950"/>
      <c r="N37" s="826"/>
      <c r="O37" s="983"/>
      <c r="P37" s="951"/>
      <c r="Q37" s="951"/>
      <c r="R37" s="951"/>
      <c r="S37" s="952"/>
      <c r="T37" s="953" t="s">
        <v>436</v>
      </c>
      <c r="U37" s="8" t="s">
        <v>436</v>
      </c>
      <c r="V37" s="8" t="s">
        <v>436</v>
      </c>
      <c r="W37" s="8" t="s">
        <v>436</v>
      </c>
      <c r="X37" s="953" t="s">
        <v>436</v>
      </c>
      <c r="Y37" s="8" t="s">
        <v>436</v>
      </c>
      <c r="Z37" s="8" t="s">
        <v>436</v>
      </c>
      <c r="AA37" s="954" t="s">
        <v>436</v>
      </c>
      <c r="AB37" s="2">
        <v>6.3</v>
      </c>
      <c r="AC37" s="198" t="s">
        <v>91</v>
      </c>
      <c r="AD37" s="191" t="s">
        <v>237</v>
      </c>
      <c r="AE37" s="1058" t="s">
        <v>238</v>
      </c>
      <c r="AF37" s="1058" t="s">
        <v>238</v>
      </c>
      <c r="AG37" s="1058" t="s">
        <v>238</v>
      </c>
      <c r="AH37" s="1058" t="s">
        <v>238</v>
      </c>
      <c r="AI37" s="1058" t="s">
        <v>238</v>
      </c>
      <c r="AJ37" s="1058" t="s">
        <v>238</v>
      </c>
      <c r="AK37" s="1058" t="s">
        <v>238</v>
      </c>
      <c r="AL37" s="1059" t="s">
        <v>238</v>
      </c>
      <c r="AT37" s="316">
        <v>6.3</v>
      </c>
      <c r="AU37" s="283" t="s">
        <v>91</v>
      </c>
      <c r="AV37" s="194" t="s">
        <v>141</v>
      </c>
      <c r="AW37" s="582">
        <v>9935.412026726057</v>
      </c>
      <c r="AX37" s="582">
        <v>8325.490196078432</v>
      </c>
      <c r="AY37" s="582">
        <v>2616.8614357262104</v>
      </c>
      <c r="AZ37" s="589">
        <v>2488.6666666666665</v>
      </c>
      <c r="BB37" s="1170" t="s">
        <v>156</v>
      </c>
      <c r="BC37" s="1170" t="s">
        <v>156</v>
      </c>
    </row>
    <row r="38" spans="1:55" s="88" customFormat="1" ht="15" customHeight="1" thickBot="1">
      <c r="A38" s="430" t="s">
        <v>314</v>
      </c>
      <c r="B38" s="1075" t="s">
        <v>345</v>
      </c>
      <c r="C38" s="612" t="s">
        <v>57</v>
      </c>
      <c r="D38" s="947">
        <v>0.042</v>
      </c>
      <c r="E38" s="947">
        <v>375</v>
      </c>
      <c r="F38" s="1070">
        <v>0.019</v>
      </c>
      <c r="G38" s="1070">
        <v>121</v>
      </c>
      <c r="H38" s="947" t="s">
        <v>393</v>
      </c>
      <c r="I38" s="947" t="s">
        <v>393</v>
      </c>
      <c r="J38" s="1070">
        <v>0.013</v>
      </c>
      <c r="K38" s="1072">
        <v>279</v>
      </c>
      <c r="L38" s="949"/>
      <c r="M38" s="950"/>
      <c r="N38" s="826"/>
      <c r="O38" s="985"/>
      <c r="P38" s="951"/>
      <c r="Q38" s="951"/>
      <c r="R38" s="951"/>
      <c r="S38" s="952"/>
      <c r="T38" s="953" t="s">
        <v>436</v>
      </c>
      <c r="U38" s="8" t="s">
        <v>436</v>
      </c>
      <c r="V38" s="8" t="s">
        <v>436</v>
      </c>
      <c r="W38" s="8" t="s">
        <v>436</v>
      </c>
      <c r="X38" s="953" t="s">
        <v>436</v>
      </c>
      <c r="Y38" s="8" t="s">
        <v>436</v>
      </c>
      <c r="Z38" s="8" t="s">
        <v>436</v>
      </c>
      <c r="AA38" s="954" t="s">
        <v>436</v>
      </c>
      <c r="AB38" s="2" t="s">
        <v>314</v>
      </c>
      <c r="AC38" s="193" t="s">
        <v>345</v>
      </c>
      <c r="AD38" s="191" t="s">
        <v>237</v>
      </c>
      <c r="AE38" s="1058" t="s">
        <v>436</v>
      </c>
      <c r="AF38" s="1058" t="s">
        <v>436</v>
      </c>
      <c r="AG38" s="1058" t="s">
        <v>436</v>
      </c>
      <c r="AH38" s="1058" t="s">
        <v>436</v>
      </c>
      <c r="AI38" s="1058" t="s">
        <v>436</v>
      </c>
      <c r="AJ38" s="1058" t="s">
        <v>436</v>
      </c>
      <c r="AK38" s="1058" t="s">
        <v>436</v>
      </c>
      <c r="AL38" s="1059" t="s">
        <v>436</v>
      </c>
      <c r="AT38" s="316" t="s">
        <v>314</v>
      </c>
      <c r="AU38" s="1076" t="s">
        <v>345</v>
      </c>
      <c r="AV38" s="194" t="s">
        <v>141</v>
      </c>
      <c r="AW38" s="587">
        <v>8928.571428571428</v>
      </c>
      <c r="AX38" s="587">
        <v>6368.421052631579</v>
      </c>
      <c r="AY38" s="587" t="s">
        <v>150</v>
      </c>
      <c r="AZ38" s="588">
        <v>21461.53846153846</v>
      </c>
      <c r="BB38" s="1170" t="s">
        <v>156</v>
      </c>
      <c r="BC38" s="1170" t="s">
        <v>156</v>
      </c>
    </row>
    <row r="39" spans="1:55" s="379" customFormat="1" ht="15" customHeight="1">
      <c r="A39" s="427">
        <v>6.4</v>
      </c>
      <c r="B39" s="1060" t="s">
        <v>294</v>
      </c>
      <c r="C39" s="619" t="s">
        <v>57</v>
      </c>
      <c r="D39" s="429">
        <v>1.681</v>
      </c>
      <c r="E39" s="429">
        <v>7836</v>
      </c>
      <c r="F39" s="429">
        <v>4.548</v>
      </c>
      <c r="G39" s="429">
        <v>14780</v>
      </c>
      <c r="H39" s="429">
        <v>13.417</v>
      </c>
      <c r="I39" s="429">
        <v>24082</v>
      </c>
      <c r="J39" s="429">
        <v>15.664</v>
      </c>
      <c r="K39" s="429">
        <v>24986</v>
      </c>
      <c r="L39" s="958" t="s">
        <v>436</v>
      </c>
      <c r="M39" s="959" t="s">
        <v>436</v>
      </c>
      <c r="N39" s="960" t="s">
        <v>436</v>
      </c>
      <c r="O39" s="987" t="s">
        <v>436</v>
      </c>
      <c r="P39" s="962" t="s">
        <v>436</v>
      </c>
      <c r="Q39" s="962" t="s">
        <v>436</v>
      </c>
      <c r="R39" s="962" t="s">
        <v>436</v>
      </c>
      <c r="S39" s="963" t="s">
        <v>436</v>
      </c>
      <c r="T39" s="939" t="s">
        <v>436</v>
      </c>
      <c r="U39" s="727" t="s">
        <v>436</v>
      </c>
      <c r="V39" s="727" t="s">
        <v>436</v>
      </c>
      <c r="W39" s="727" t="s">
        <v>436</v>
      </c>
      <c r="X39" s="939" t="s">
        <v>436</v>
      </c>
      <c r="Y39" s="727" t="s">
        <v>436</v>
      </c>
      <c r="Z39" s="727" t="s">
        <v>436</v>
      </c>
      <c r="AA39" s="940" t="s">
        <v>436</v>
      </c>
      <c r="AB39" s="2">
        <v>6.4</v>
      </c>
      <c r="AC39" s="198" t="s">
        <v>294</v>
      </c>
      <c r="AD39" s="191" t="s">
        <v>237</v>
      </c>
      <c r="AE39" s="1061">
        <v>2.0816681711721685E-16</v>
      </c>
      <c r="AF39" s="1061">
        <v>0</v>
      </c>
      <c r="AG39" s="1061">
        <v>0</v>
      </c>
      <c r="AH39" s="1061">
        <v>0</v>
      </c>
      <c r="AI39" s="1061">
        <v>0</v>
      </c>
      <c r="AJ39" s="1061">
        <v>0</v>
      </c>
      <c r="AK39" s="1061">
        <v>0</v>
      </c>
      <c r="AL39" s="1062">
        <v>0</v>
      </c>
      <c r="AT39" s="316">
        <v>6.4</v>
      </c>
      <c r="AU39" s="198" t="s">
        <v>294</v>
      </c>
      <c r="AV39" s="194" t="s">
        <v>141</v>
      </c>
      <c r="AW39" s="582">
        <v>4661.511005353956</v>
      </c>
      <c r="AX39" s="582">
        <v>3249.7801231310464</v>
      </c>
      <c r="AY39" s="582">
        <v>1794.8870835507194</v>
      </c>
      <c r="AZ39" s="589">
        <v>1595.1225740551583</v>
      </c>
      <c r="BB39" s="1170" t="s">
        <v>438</v>
      </c>
      <c r="BC39" s="1170" t="s">
        <v>156</v>
      </c>
    </row>
    <row r="40" spans="1:55" s="88" customFormat="1" ht="15" customHeight="1">
      <c r="A40" s="430" t="s">
        <v>271</v>
      </c>
      <c r="B40" s="363" t="s">
        <v>295</v>
      </c>
      <c r="C40" s="614" t="s">
        <v>57</v>
      </c>
      <c r="D40" s="947">
        <v>0.594</v>
      </c>
      <c r="E40" s="947">
        <v>1928</v>
      </c>
      <c r="F40" s="947">
        <v>0.431</v>
      </c>
      <c r="G40" s="947">
        <v>1824</v>
      </c>
      <c r="H40" s="947">
        <v>0.199</v>
      </c>
      <c r="I40" s="947">
        <v>2397</v>
      </c>
      <c r="J40" s="947">
        <v>0</v>
      </c>
      <c r="K40" s="1064">
        <v>0</v>
      </c>
      <c r="L40" s="949"/>
      <c r="M40" s="950"/>
      <c r="N40" s="826"/>
      <c r="O40" s="827"/>
      <c r="P40" s="951"/>
      <c r="Q40" s="951"/>
      <c r="R40" s="951"/>
      <c r="S40" s="952"/>
      <c r="T40" s="953" t="s">
        <v>436</v>
      </c>
      <c r="U40" s="8" t="s">
        <v>436</v>
      </c>
      <c r="V40" s="8" t="s">
        <v>436</v>
      </c>
      <c r="W40" s="8" t="s">
        <v>436</v>
      </c>
      <c r="X40" s="953" t="s">
        <v>436</v>
      </c>
      <c r="Y40" s="8" t="s">
        <v>436</v>
      </c>
      <c r="Z40" s="8" t="s">
        <v>436</v>
      </c>
      <c r="AA40" s="954" t="s">
        <v>436</v>
      </c>
      <c r="AB40" s="2" t="s">
        <v>271</v>
      </c>
      <c r="AC40" s="193" t="s">
        <v>295</v>
      </c>
      <c r="AD40" s="191" t="s">
        <v>237</v>
      </c>
      <c r="AE40" s="1058"/>
      <c r="AF40" s="1058"/>
      <c r="AG40" s="1058"/>
      <c r="AH40" s="1058"/>
      <c r="AI40" s="1058"/>
      <c r="AJ40" s="1058"/>
      <c r="AK40" s="1058"/>
      <c r="AL40" s="1059"/>
      <c r="AT40" s="316" t="s">
        <v>271</v>
      </c>
      <c r="AU40" s="193" t="s">
        <v>295</v>
      </c>
      <c r="AV40" s="194" t="s">
        <v>141</v>
      </c>
      <c r="AW40" s="585">
        <v>3245.7912457912457</v>
      </c>
      <c r="AX40" s="585">
        <v>4232.018561484919</v>
      </c>
      <c r="AY40" s="585">
        <v>12045.226130653265</v>
      </c>
      <c r="AZ40" s="586">
        <v>0</v>
      </c>
      <c r="BB40" s="1170" t="s">
        <v>156</v>
      </c>
      <c r="BC40" s="1170" t="s">
        <v>438</v>
      </c>
    </row>
    <row r="41" spans="1:55" s="88" customFormat="1" ht="15" customHeight="1">
      <c r="A41" s="430" t="s">
        <v>272</v>
      </c>
      <c r="B41" s="363" t="s">
        <v>317</v>
      </c>
      <c r="C41" s="614" t="s">
        <v>57</v>
      </c>
      <c r="D41" s="947">
        <v>0.981</v>
      </c>
      <c r="E41" s="947">
        <v>5557</v>
      </c>
      <c r="F41" s="947">
        <v>4.117</v>
      </c>
      <c r="G41" s="947">
        <v>12944</v>
      </c>
      <c r="H41" s="947">
        <v>0.142</v>
      </c>
      <c r="I41" s="947">
        <v>906</v>
      </c>
      <c r="J41" s="947">
        <v>0.189</v>
      </c>
      <c r="K41" s="1064">
        <v>1759</v>
      </c>
      <c r="L41" s="949"/>
      <c r="M41" s="950"/>
      <c r="N41" s="826"/>
      <c r="O41" s="827"/>
      <c r="P41" s="951"/>
      <c r="Q41" s="951"/>
      <c r="R41" s="951"/>
      <c r="S41" s="952"/>
      <c r="T41" s="953" t="s">
        <v>436</v>
      </c>
      <c r="U41" s="8" t="s">
        <v>436</v>
      </c>
      <c r="V41" s="8" t="s">
        <v>436</v>
      </c>
      <c r="W41" s="8" t="s">
        <v>436</v>
      </c>
      <c r="X41" s="953" t="s">
        <v>436</v>
      </c>
      <c r="Y41" s="8" t="s">
        <v>436</v>
      </c>
      <c r="Z41" s="8" t="s">
        <v>436</v>
      </c>
      <c r="AA41" s="954" t="s">
        <v>436</v>
      </c>
      <c r="AB41" s="2" t="s">
        <v>272</v>
      </c>
      <c r="AC41" s="193" t="s">
        <v>317</v>
      </c>
      <c r="AD41" s="191" t="s">
        <v>237</v>
      </c>
      <c r="AE41" s="1058"/>
      <c r="AF41" s="1058"/>
      <c r="AG41" s="1058"/>
      <c r="AH41" s="1058"/>
      <c r="AI41" s="1058"/>
      <c r="AJ41" s="1058"/>
      <c r="AK41" s="1058"/>
      <c r="AL41" s="1059"/>
      <c r="AT41" s="316" t="s">
        <v>272</v>
      </c>
      <c r="AU41" s="193" t="s">
        <v>317</v>
      </c>
      <c r="AV41" s="194" t="s">
        <v>141</v>
      </c>
      <c r="AW41" s="585">
        <v>5664.6279306829765</v>
      </c>
      <c r="AX41" s="585">
        <v>3144.0369200874425</v>
      </c>
      <c r="AY41" s="585">
        <v>6380.281690140846</v>
      </c>
      <c r="AZ41" s="586">
        <v>9306.878306878307</v>
      </c>
      <c r="BB41" s="1170" t="s">
        <v>156</v>
      </c>
      <c r="BC41" s="1170" t="s">
        <v>156</v>
      </c>
    </row>
    <row r="42" spans="1:55" s="88" customFormat="1" ht="15" customHeight="1">
      <c r="A42" s="432" t="s">
        <v>273</v>
      </c>
      <c r="B42" s="440" t="s">
        <v>92</v>
      </c>
      <c r="C42" s="616" t="s">
        <v>57</v>
      </c>
      <c r="D42" s="947">
        <v>0.106</v>
      </c>
      <c r="E42" s="947">
        <v>351</v>
      </c>
      <c r="F42" s="947">
        <v>0</v>
      </c>
      <c r="G42" s="947">
        <v>12</v>
      </c>
      <c r="H42" s="947">
        <v>13.076</v>
      </c>
      <c r="I42" s="947">
        <v>20779</v>
      </c>
      <c r="J42" s="947">
        <v>15.475</v>
      </c>
      <c r="K42" s="1064">
        <v>23227</v>
      </c>
      <c r="L42" s="949"/>
      <c r="M42" s="950"/>
      <c r="N42" s="826"/>
      <c r="O42" s="827"/>
      <c r="P42" s="951"/>
      <c r="Q42" s="951"/>
      <c r="R42" s="951"/>
      <c r="S42" s="952"/>
      <c r="T42" s="953" t="s">
        <v>436</v>
      </c>
      <c r="U42" s="8" t="s">
        <v>436</v>
      </c>
      <c r="V42" s="8" t="s">
        <v>436</v>
      </c>
      <c r="W42" s="8" t="s">
        <v>436</v>
      </c>
      <c r="X42" s="953" t="s">
        <v>436</v>
      </c>
      <c r="Y42" s="8" t="s">
        <v>436</v>
      </c>
      <c r="Z42" s="8" t="s">
        <v>436</v>
      </c>
      <c r="AA42" s="954" t="s">
        <v>436</v>
      </c>
      <c r="AB42" s="3" t="s">
        <v>273</v>
      </c>
      <c r="AC42" s="199" t="s">
        <v>92</v>
      </c>
      <c r="AD42" s="191" t="s">
        <v>237</v>
      </c>
      <c r="AE42" s="1068"/>
      <c r="AF42" s="1068"/>
      <c r="AG42" s="1068"/>
      <c r="AH42" s="1068"/>
      <c r="AI42" s="1068"/>
      <c r="AJ42" s="1068"/>
      <c r="AK42" s="1068"/>
      <c r="AL42" s="1069"/>
      <c r="AT42" s="317" t="s">
        <v>273</v>
      </c>
      <c r="AU42" s="199" t="s">
        <v>92</v>
      </c>
      <c r="AV42" s="194" t="s">
        <v>141</v>
      </c>
      <c r="AW42" s="585">
        <v>3311.3207547169814</v>
      </c>
      <c r="AX42" s="585" t="s">
        <v>145</v>
      </c>
      <c r="AY42" s="585">
        <v>1589.0945243193637</v>
      </c>
      <c r="AZ42" s="586">
        <v>1500.9369951534734</v>
      </c>
      <c r="BB42" s="1170" t="s">
        <v>156</v>
      </c>
      <c r="BC42" s="1170" t="s">
        <v>156</v>
      </c>
    </row>
    <row r="43" spans="1:55" s="379" customFormat="1" ht="15" customHeight="1">
      <c r="A43" s="441">
        <v>7</v>
      </c>
      <c r="B43" s="610" t="s">
        <v>297</v>
      </c>
      <c r="C43" s="621" t="s">
        <v>346</v>
      </c>
      <c r="D43" s="429" t="e">
        <v>#VALUE!</v>
      </c>
      <c r="E43" s="429" t="e">
        <v>#VALUE!</v>
      </c>
      <c r="F43" s="429">
        <v>0.006</v>
      </c>
      <c r="G43" s="429">
        <v>212</v>
      </c>
      <c r="H43" s="429" t="e">
        <v>#VALUE!</v>
      </c>
      <c r="I43" s="429" t="e">
        <v>#VALUE!</v>
      </c>
      <c r="J43" s="429">
        <v>90.92999999999999</v>
      </c>
      <c r="K43" s="429">
        <v>713118</v>
      </c>
      <c r="L43" s="958" t="e">
        <v>#VALUE!</v>
      </c>
      <c r="M43" s="959" t="e">
        <v>#VALUE!</v>
      </c>
      <c r="N43" s="960" t="s">
        <v>436</v>
      </c>
      <c r="O43" s="961" t="s">
        <v>436</v>
      </c>
      <c r="P43" s="962" t="e">
        <v>#VALUE!</v>
      </c>
      <c r="Q43" s="962" t="e">
        <v>#VALUE!</v>
      </c>
      <c r="R43" s="962" t="s">
        <v>436</v>
      </c>
      <c r="S43" s="963" t="s">
        <v>436</v>
      </c>
      <c r="T43" s="939" t="s">
        <v>436</v>
      </c>
      <c r="U43" s="727" t="s">
        <v>436</v>
      </c>
      <c r="V43" s="727" t="s">
        <v>436</v>
      </c>
      <c r="W43" s="727" t="s">
        <v>436</v>
      </c>
      <c r="X43" s="939" t="s">
        <v>436</v>
      </c>
      <c r="Y43" s="727" t="s">
        <v>436</v>
      </c>
      <c r="Z43" s="727" t="s">
        <v>436</v>
      </c>
      <c r="AA43" s="940" t="s">
        <v>436</v>
      </c>
      <c r="AB43" s="4">
        <v>7</v>
      </c>
      <c r="AC43" s="1052" t="s">
        <v>297</v>
      </c>
      <c r="AD43" s="191" t="s">
        <v>346</v>
      </c>
      <c r="AE43" s="1061" t="e">
        <v>#VALUE!</v>
      </c>
      <c r="AF43" s="1061" t="e">
        <v>#VALUE!</v>
      </c>
      <c r="AG43" s="1061">
        <v>0</v>
      </c>
      <c r="AH43" s="1061">
        <v>0</v>
      </c>
      <c r="AI43" s="1061" t="e">
        <v>#VALUE!</v>
      </c>
      <c r="AJ43" s="1061" t="e">
        <v>#VALUE!</v>
      </c>
      <c r="AK43" s="1061">
        <v>0</v>
      </c>
      <c r="AL43" s="1062">
        <v>0</v>
      </c>
      <c r="AT43" s="319">
        <v>7</v>
      </c>
      <c r="AU43" s="1052" t="s">
        <v>297</v>
      </c>
      <c r="AV43" s="188" t="s">
        <v>142</v>
      </c>
      <c r="AW43" s="582" t="s">
        <v>150</v>
      </c>
      <c r="AX43" s="582">
        <v>35333.333333333336</v>
      </c>
      <c r="AY43" s="582" t="s">
        <v>150</v>
      </c>
      <c r="AZ43" s="589">
        <v>7842.494226327945</v>
      </c>
      <c r="BB43" s="1170" t="s">
        <v>156</v>
      </c>
      <c r="BC43" s="1170" t="s">
        <v>156</v>
      </c>
    </row>
    <row r="44" spans="1:55" s="88" customFormat="1" ht="15" customHeight="1" thickBot="1">
      <c r="A44" s="442">
        <v>7.1</v>
      </c>
      <c r="B44" s="622" t="s">
        <v>296</v>
      </c>
      <c r="C44" s="623" t="s">
        <v>346</v>
      </c>
      <c r="D44" s="947">
        <v>0.0017</v>
      </c>
      <c r="E44" s="947">
        <v>21</v>
      </c>
      <c r="F44" s="1070">
        <v>0</v>
      </c>
      <c r="G44" s="1070">
        <v>19</v>
      </c>
      <c r="H44" s="947">
        <v>1.073</v>
      </c>
      <c r="I44" s="947">
        <v>3039</v>
      </c>
      <c r="J44" s="1070">
        <v>6.239</v>
      </c>
      <c r="K44" s="1072">
        <v>15594</v>
      </c>
      <c r="L44" s="949"/>
      <c r="M44" s="950"/>
      <c r="N44" s="826"/>
      <c r="O44" s="827"/>
      <c r="P44" s="951"/>
      <c r="Q44" s="951"/>
      <c r="R44" s="951"/>
      <c r="S44" s="952"/>
      <c r="T44" s="953" t="s">
        <v>436</v>
      </c>
      <c r="U44" s="8" t="s">
        <v>436</v>
      </c>
      <c r="V44" s="8" t="s">
        <v>436</v>
      </c>
      <c r="W44" s="8" t="s">
        <v>436</v>
      </c>
      <c r="X44" s="953" t="s">
        <v>436</v>
      </c>
      <c r="Y44" s="8" t="s">
        <v>436</v>
      </c>
      <c r="Z44" s="8" t="s">
        <v>436</v>
      </c>
      <c r="AA44" s="954" t="s">
        <v>436</v>
      </c>
      <c r="AB44" s="4">
        <v>7.1</v>
      </c>
      <c r="AC44" s="198" t="s">
        <v>296</v>
      </c>
      <c r="AD44" s="191" t="s">
        <v>346</v>
      </c>
      <c r="AE44" s="1058"/>
      <c r="AF44" s="1058"/>
      <c r="AG44" s="1058"/>
      <c r="AH44" s="1058"/>
      <c r="AI44" s="1058"/>
      <c r="AJ44" s="1058"/>
      <c r="AK44" s="1058"/>
      <c r="AL44" s="1059"/>
      <c r="AT44" s="319">
        <v>7.1</v>
      </c>
      <c r="AU44" s="201" t="s">
        <v>296</v>
      </c>
      <c r="AV44" s="202" t="s">
        <v>142</v>
      </c>
      <c r="AW44" s="587">
        <v>12352.94117647059</v>
      </c>
      <c r="AX44" s="587" t="s">
        <v>145</v>
      </c>
      <c r="AY44" s="587">
        <v>2832.246039142591</v>
      </c>
      <c r="AZ44" s="588">
        <v>2499.4390126622857</v>
      </c>
      <c r="BB44" s="1170" t="s">
        <v>156</v>
      </c>
      <c r="BC44" s="1170" t="s">
        <v>156</v>
      </c>
    </row>
    <row r="45" spans="1:55" s="88" customFormat="1" ht="15" customHeight="1" thickBot="1">
      <c r="A45" s="442">
        <v>7.2</v>
      </c>
      <c r="B45" s="622" t="s">
        <v>298</v>
      </c>
      <c r="C45" s="624" t="s">
        <v>346</v>
      </c>
      <c r="D45" s="947">
        <v>0.0005</v>
      </c>
      <c r="E45" s="947">
        <v>5</v>
      </c>
      <c r="F45" s="1077">
        <v>0</v>
      </c>
      <c r="G45" s="1077">
        <v>0</v>
      </c>
      <c r="H45" s="947">
        <v>0</v>
      </c>
      <c r="I45" s="947">
        <v>0</v>
      </c>
      <c r="J45" s="1077">
        <v>0.596</v>
      </c>
      <c r="K45" s="1078">
        <v>1665</v>
      </c>
      <c r="L45" s="949"/>
      <c r="M45" s="950"/>
      <c r="N45" s="826"/>
      <c r="O45" s="827"/>
      <c r="P45" s="951"/>
      <c r="Q45" s="951"/>
      <c r="R45" s="951"/>
      <c r="S45" s="952"/>
      <c r="T45" s="953" t="s">
        <v>436</v>
      </c>
      <c r="U45" s="8" t="s">
        <v>436</v>
      </c>
      <c r="V45" s="8" t="s">
        <v>436</v>
      </c>
      <c r="W45" s="8" t="s">
        <v>436</v>
      </c>
      <c r="X45" s="953" t="s">
        <v>436</v>
      </c>
      <c r="Y45" s="8" t="s">
        <v>436</v>
      </c>
      <c r="Z45" s="8" t="s">
        <v>436</v>
      </c>
      <c r="AA45" s="954" t="s">
        <v>436</v>
      </c>
      <c r="AB45" s="4">
        <v>7.2</v>
      </c>
      <c r="AC45" s="198" t="s">
        <v>298</v>
      </c>
      <c r="AD45" s="191" t="s">
        <v>346</v>
      </c>
      <c r="AE45" s="1058"/>
      <c r="AF45" s="1058"/>
      <c r="AG45" s="1058"/>
      <c r="AH45" s="1058"/>
      <c r="AI45" s="1058"/>
      <c r="AJ45" s="1058"/>
      <c r="AK45" s="1058"/>
      <c r="AL45" s="1059"/>
      <c r="AT45" s="319">
        <v>7.2</v>
      </c>
      <c r="AU45" s="201" t="s">
        <v>298</v>
      </c>
      <c r="AV45" s="203" t="s">
        <v>142</v>
      </c>
      <c r="AW45" s="590">
        <v>10000</v>
      </c>
      <c r="AX45" s="590">
        <v>0</v>
      </c>
      <c r="AY45" s="590">
        <v>0</v>
      </c>
      <c r="AZ45" s="591">
        <v>2793.6241610738257</v>
      </c>
      <c r="BB45" s="1170" t="s">
        <v>438</v>
      </c>
      <c r="BC45" s="1170" t="s">
        <v>156</v>
      </c>
    </row>
    <row r="46" spans="1:55" s="379" customFormat="1" ht="15" customHeight="1">
      <c r="A46" s="441">
        <v>7.3</v>
      </c>
      <c r="B46" s="1060" t="s">
        <v>299</v>
      </c>
      <c r="C46" s="1079" t="s">
        <v>346</v>
      </c>
      <c r="D46" s="429" t="e">
        <v>#VALUE!</v>
      </c>
      <c r="E46" s="429" t="e">
        <v>#VALUE!</v>
      </c>
      <c r="F46" s="429">
        <v>0.006</v>
      </c>
      <c r="G46" s="429">
        <v>193</v>
      </c>
      <c r="H46" s="429" t="e">
        <v>#VALUE!</v>
      </c>
      <c r="I46" s="429" t="e">
        <v>#VALUE!</v>
      </c>
      <c r="J46" s="429">
        <v>0</v>
      </c>
      <c r="K46" s="429">
        <v>0</v>
      </c>
      <c r="L46" s="958" t="e">
        <v>#VALUE!</v>
      </c>
      <c r="M46" s="959" t="e">
        <v>#VALUE!</v>
      </c>
      <c r="N46" s="960" t="s">
        <v>436</v>
      </c>
      <c r="O46" s="961" t="s">
        <v>436</v>
      </c>
      <c r="P46" s="962" t="e">
        <v>#VALUE!</v>
      </c>
      <c r="Q46" s="962" t="e">
        <v>#VALUE!</v>
      </c>
      <c r="R46" s="962" t="s">
        <v>436</v>
      </c>
      <c r="S46" s="963" t="s">
        <v>436</v>
      </c>
      <c r="T46" s="939" t="s">
        <v>436</v>
      </c>
      <c r="U46" s="727" t="s">
        <v>436</v>
      </c>
      <c r="V46" s="727" t="s">
        <v>436</v>
      </c>
      <c r="W46" s="727" t="s">
        <v>436</v>
      </c>
      <c r="X46" s="939" t="s">
        <v>436</v>
      </c>
      <c r="Y46" s="727" t="s">
        <v>436</v>
      </c>
      <c r="Z46" s="727" t="s">
        <v>436</v>
      </c>
      <c r="AA46" s="940" t="s">
        <v>436</v>
      </c>
      <c r="AB46" s="4">
        <v>7.3</v>
      </c>
      <c r="AC46" s="198" t="s">
        <v>299</v>
      </c>
      <c r="AD46" s="191" t="s">
        <v>346</v>
      </c>
      <c r="AE46" s="1061" t="e">
        <v>#VALUE!</v>
      </c>
      <c r="AF46" s="1061" t="e">
        <v>#VALUE!</v>
      </c>
      <c r="AG46" s="1061">
        <v>0</v>
      </c>
      <c r="AH46" s="1061">
        <v>0</v>
      </c>
      <c r="AI46" s="1061" t="e">
        <v>#VALUE!</v>
      </c>
      <c r="AJ46" s="1061" t="e">
        <v>#VALUE!</v>
      </c>
      <c r="AK46" s="1061">
        <v>0</v>
      </c>
      <c r="AL46" s="1062">
        <v>0</v>
      </c>
      <c r="AT46" s="319">
        <v>7.3</v>
      </c>
      <c r="AU46" s="198" t="s">
        <v>299</v>
      </c>
      <c r="AV46" s="204" t="s">
        <v>142</v>
      </c>
      <c r="AW46" s="582" t="s">
        <v>150</v>
      </c>
      <c r="AX46" s="582">
        <v>32166.666666666664</v>
      </c>
      <c r="AY46" s="582" t="s">
        <v>150</v>
      </c>
      <c r="AZ46" s="589">
        <v>0</v>
      </c>
      <c r="BB46" s="1170" t="s">
        <v>156</v>
      </c>
      <c r="BC46" s="1170" t="s">
        <v>438</v>
      </c>
    </row>
    <row r="47" spans="1:55" s="88" customFormat="1" ht="15" customHeight="1">
      <c r="A47" s="442" t="s">
        <v>274</v>
      </c>
      <c r="B47" s="363" t="s">
        <v>306</v>
      </c>
      <c r="C47" s="616" t="s">
        <v>346</v>
      </c>
      <c r="D47" s="947" t="s">
        <v>393</v>
      </c>
      <c r="E47" s="947" t="s">
        <v>393</v>
      </c>
      <c r="F47" s="947">
        <v>0</v>
      </c>
      <c r="G47" s="947">
        <v>0</v>
      </c>
      <c r="H47" s="947" t="s">
        <v>393</v>
      </c>
      <c r="I47" s="947" t="s">
        <v>393</v>
      </c>
      <c r="J47" s="947">
        <v>0</v>
      </c>
      <c r="K47" s="1064">
        <v>0</v>
      </c>
      <c r="L47" s="949"/>
      <c r="M47" s="950"/>
      <c r="N47" s="826"/>
      <c r="O47" s="827"/>
      <c r="P47" s="951"/>
      <c r="Q47" s="951"/>
      <c r="R47" s="951"/>
      <c r="S47" s="952"/>
      <c r="T47" s="953" t="s">
        <v>436</v>
      </c>
      <c r="U47" s="8" t="s">
        <v>436</v>
      </c>
      <c r="V47" s="8" t="s">
        <v>436</v>
      </c>
      <c r="W47" s="8" t="s">
        <v>436</v>
      </c>
      <c r="X47" s="953" t="s">
        <v>436</v>
      </c>
      <c r="Y47" s="8" t="s">
        <v>436</v>
      </c>
      <c r="Z47" s="8" t="s">
        <v>436</v>
      </c>
      <c r="AA47" s="954" t="s">
        <v>436</v>
      </c>
      <c r="AB47" s="4" t="s">
        <v>274</v>
      </c>
      <c r="AC47" s="193" t="s">
        <v>306</v>
      </c>
      <c r="AD47" s="191" t="s">
        <v>346</v>
      </c>
      <c r="AE47" s="1058"/>
      <c r="AF47" s="1058"/>
      <c r="AG47" s="1058"/>
      <c r="AH47" s="1058"/>
      <c r="AI47" s="1058"/>
      <c r="AJ47" s="1058"/>
      <c r="AK47" s="1058"/>
      <c r="AL47" s="1059"/>
      <c r="AT47" s="319" t="s">
        <v>274</v>
      </c>
      <c r="AU47" s="193" t="s">
        <v>306</v>
      </c>
      <c r="AV47" s="196" t="s">
        <v>142</v>
      </c>
      <c r="AW47" s="585" t="s">
        <v>150</v>
      </c>
      <c r="AX47" s="585">
        <v>0</v>
      </c>
      <c r="AY47" s="585" t="s">
        <v>150</v>
      </c>
      <c r="AZ47" s="586">
        <v>0</v>
      </c>
      <c r="BB47" s="1170" t="s">
        <v>156</v>
      </c>
      <c r="BC47" s="1170" t="s">
        <v>438</v>
      </c>
    </row>
    <row r="48" spans="1:55" s="88" customFormat="1" ht="15" customHeight="1">
      <c r="A48" s="442" t="s">
        <v>275</v>
      </c>
      <c r="B48" s="363" t="s">
        <v>300</v>
      </c>
      <c r="C48" s="616" t="s">
        <v>346</v>
      </c>
      <c r="D48" s="947">
        <v>0.031</v>
      </c>
      <c r="E48" s="947">
        <v>117</v>
      </c>
      <c r="F48" s="947">
        <v>0</v>
      </c>
      <c r="G48" s="947">
        <v>0</v>
      </c>
      <c r="H48" s="947">
        <v>7.536</v>
      </c>
      <c r="I48" s="947">
        <v>24181</v>
      </c>
      <c r="J48" s="947">
        <v>0</v>
      </c>
      <c r="K48" s="1064">
        <v>0</v>
      </c>
      <c r="L48" s="949"/>
      <c r="M48" s="950"/>
      <c r="N48" s="826"/>
      <c r="O48" s="827"/>
      <c r="P48" s="951"/>
      <c r="Q48" s="951"/>
      <c r="R48" s="951"/>
      <c r="S48" s="952"/>
      <c r="T48" s="953" t="s">
        <v>436</v>
      </c>
      <c r="U48" s="8" t="s">
        <v>436</v>
      </c>
      <c r="V48" s="8" t="s">
        <v>436</v>
      </c>
      <c r="W48" s="8" t="s">
        <v>436</v>
      </c>
      <c r="X48" s="953" t="s">
        <v>436</v>
      </c>
      <c r="Y48" s="8" t="s">
        <v>436</v>
      </c>
      <c r="Z48" s="8" t="s">
        <v>436</v>
      </c>
      <c r="AA48" s="954" t="s">
        <v>436</v>
      </c>
      <c r="AB48" s="4" t="s">
        <v>275</v>
      </c>
      <c r="AC48" s="193" t="s">
        <v>300</v>
      </c>
      <c r="AD48" s="191" t="s">
        <v>346</v>
      </c>
      <c r="AE48" s="1058"/>
      <c r="AF48" s="1058"/>
      <c r="AG48" s="1058"/>
      <c r="AH48" s="1058"/>
      <c r="AI48" s="1058"/>
      <c r="AJ48" s="1058"/>
      <c r="AK48" s="1058"/>
      <c r="AL48" s="1059"/>
      <c r="AT48" s="319" t="s">
        <v>275</v>
      </c>
      <c r="AU48" s="193" t="s">
        <v>300</v>
      </c>
      <c r="AV48" s="196" t="s">
        <v>142</v>
      </c>
      <c r="AW48" s="585">
        <v>3774.1935483870966</v>
      </c>
      <c r="AX48" s="585">
        <v>0</v>
      </c>
      <c r="AY48" s="585">
        <v>3208.731422505308</v>
      </c>
      <c r="AZ48" s="586">
        <v>0</v>
      </c>
      <c r="BB48" s="1170" t="s">
        <v>156</v>
      </c>
      <c r="BC48" s="1170" t="s">
        <v>438</v>
      </c>
    </row>
    <row r="49" spans="1:55" s="88" customFormat="1" ht="15" customHeight="1">
      <c r="A49" s="442" t="s">
        <v>276</v>
      </c>
      <c r="B49" s="363" t="s">
        <v>307</v>
      </c>
      <c r="C49" s="616" t="s">
        <v>346</v>
      </c>
      <c r="D49" s="947">
        <v>0.001</v>
      </c>
      <c r="E49" s="947">
        <v>226</v>
      </c>
      <c r="F49" s="947">
        <v>0.006</v>
      </c>
      <c r="G49" s="947">
        <v>193</v>
      </c>
      <c r="H49" s="947" t="s">
        <v>393</v>
      </c>
      <c r="I49" s="947" t="s">
        <v>393</v>
      </c>
      <c r="J49" s="947">
        <v>0</v>
      </c>
      <c r="K49" s="1064">
        <v>0</v>
      </c>
      <c r="L49" s="949"/>
      <c r="M49" s="950"/>
      <c r="N49" s="826"/>
      <c r="O49" s="827"/>
      <c r="P49" s="951"/>
      <c r="Q49" s="951"/>
      <c r="R49" s="951"/>
      <c r="S49" s="952"/>
      <c r="T49" s="953" t="s">
        <v>436</v>
      </c>
      <c r="U49" s="8" t="s">
        <v>436</v>
      </c>
      <c r="V49" s="8" t="s">
        <v>436</v>
      </c>
      <c r="W49" s="8" t="s">
        <v>436</v>
      </c>
      <c r="X49" s="953" t="s">
        <v>436</v>
      </c>
      <c r="Y49" s="8" t="s">
        <v>436</v>
      </c>
      <c r="Z49" s="8" t="s">
        <v>436</v>
      </c>
      <c r="AA49" s="954" t="s">
        <v>436</v>
      </c>
      <c r="AB49" s="4" t="s">
        <v>276</v>
      </c>
      <c r="AC49" s="193" t="s">
        <v>307</v>
      </c>
      <c r="AD49" s="191" t="s">
        <v>346</v>
      </c>
      <c r="AE49" s="1058"/>
      <c r="AF49" s="1058"/>
      <c r="AG49" s="1058"/>
      <c r="AH49" s="1058"/>
      <c r="AI49" s="1058"/>
      <c r="AJ49" s="1058"/>
      <c r="AK49" s="1058"/>
      <c r="AL49" s="1059"/>
      <c r="AT49" s="319" t="s">
        <v>276</v>
      </c>
      <c r="AU49" s="193" t="s">
        <v>307</v>
      </c>
      <c r="AV49" s="196" t="s">
        <v>142</v>
      </c>
      <c r="AW49" s="585">
        <v>226000</v>
      </c>
      <c r="AX49" s="585">
        <v>32166.666666666664</v>
      </c>
      <c r="AY49" s="585" t="s">
        <v>150</v>
      </c>
      <c r="AZ49" s="586">
        <v>0</v>
      </c>
      <c r="BB49" s="1170" t="s">
        <v>156</v>
      </c>
      <c r="BC49" s="1170" t="s">
        <v>438</v>
      </c>
    </row>
    <row r="50" spans="1:55" s="88" customFormat="1" ht="15" customHeight="1" thickBot="1">
      <c r="A50" s="442" t="s">
        <v>277</v>
      </c>
      <c r="B50" s="625" t="s">
        <v>301</v>
      </c>
      <c r="C50" s="612" t="s">
        <v>346</v>
      </c>
      <c r="D50" s="947">
        <v>0.008</v>
      </c>
      <c r="E50" s="947">
        <v>32</v>
      </c>
      <c r="F50" s="1070">
        <v>0</v>
      </c>
      <c r="G50" s="1070">
        <v>0</v>
      </c>
      <c r="H50" s="947" t="s">
        <v>393</v>
      </c>
      <c r="I50" s="947" t="s">
        <v>393</v>
      </c>
      <c r="J50" s="1070">
        <v>0</v>
      </c>
      <c r="K50" s="1072">
        <v>0</v>
      </c>
      <c r="L50" s="949"/>
      <c r="M50" s="950"/>
      <c r="N50" s="826"/>
      <c r="O50" s="827"/>
      <c r="P50" s="951"/>
      <c r="Q50" s="951"/>
      <c r="R50" s="951"/>
      <c r="S50" s="952"/>
      <c r="T50" s="953" t="s">
        <v>436</v>
      </c>
      <c r="U50" s="8" t="s">
        <v>436</v>
      </c>
      <c r="V50" s="8" t="s">
        <v>436</v>
      </c>
      <c r="W50" s="8" t="s">
        <v>436</v>
      </c>
      <c r="X50" s="953" t="s">
        <v>436</v>
      </c>
      <c r="Y50" s="8" t="s">
        <v>436</v>
      </c>
      <c r="Z50" s="8" t="s">
        <v>436</v>
      </c>
      <c r="AA50" s="954" t="s">
        <v>436</v>
      </c>
      <c r="AB50" s="4" t="s">
        <v>277</v>
      </c>
      <c r="AC50" s="193" t="s">
        <v>301</v>
      </c>
      <c r="AD50" s="191" t="s">
        <v>346</v>
      </c>
      <c r="AE50" s="1058"/>
      <c r="AF50" s="1058"/>
      <c r="AG50" s="1058"/>
      <c r="AH50" s="1058"/>
      <c r="AI50" s="1058"/>
      <c r="AJ50" s="1058"/>
      <c r="AK50" s="1058"/>
      <c r="AL50" s="1059"/>
      <c r="AT50" s="319" t="s">
        <v>277</v>
      </c>
      <c r="AU50" s="205" t="s">
        <v>301</v>
      </c>
      <c r="AV50" s="190" t="s">
        <v>142</v>
      </c>
      <c r="AW50" s="587">
        <v>4000</v>
      </c>
      <c r="AX50" s="587">
        <v>0</v>
      </c>
      <c r="AY50" s="587" t="s">
        <v>150</v>
      </c>
      <c r="AZ50" s="588">
        <v>0</v>
      </c>
      <c r="BB50" s="1170" t="s">
        <v>156</v>
      </c>
      <c r="BC50" s="1170" t="s">
        <v>438</v>
      </c>
    </row>
    <row r="51" spans="1:55" s="88" customFormat="1" ht="15" customHeight="1">
      <c r="A51" s="444">
        <v>7.4</v>
      </c>
      <c r="B51" s="626" t="s">
        <v>302</v>
      </c>
      <c r="C51" s="609" t="s">
        <v>346</v>
      </c>
      <c r="D51" s="947" t="s">
        <v>393</v>
      </c>
      <c r="E51" s="947" t="s">
        <v>393</v>
      </c>
      <c r="F51" s="1073">
        <v>0</v>
      </c>
      <c r="G51" s="1073">
        <v>0</v>
      </c>
      <c r="H51" s="947">
        <v>91.387</v>
      </c>
      <c r="I51" s="947">
        <v>758536</v>
      </c>
      <c r="J51" s="1073">
        <v>84.095</v>
      </c>
      <c r="K51" s="1074">
        <v>695859</v>
      </c>
      <c r="L51" s="949"/>
      <c r="M51" s="950"/>
      <c r="N51" s="826"/>
      <c r="O51" s="827"/>
      <c r="P51" s="951"/>
      <c r="Q51" s="951"/>
      <c r="R51" s="951"/>
      <c r="S51" s="952"/>
      <c r="T51" s="953" t="s">
        <v>436</v>
      </c>
      <c r="U51" s="8" t="s">
        <v>436</v>
      </c>
      <c r="V51" s="8" t="s">
        <v>436</v>
      </c>
      <c r="W51" s="8" t="s">
        <v>436</v>
      </c>
      <c r="X51" s="953" t="s">
        <v>436</v>
      </c>
      <c r="Y51" s="8" t="s">
        <v>436</v>
      </c>
      <c r="Z51" s="8" t="s">
        <v>436</v>
      </c>
      <c r="AA51" s="954" t="s">
        <v>436</v>
      </c>
      <c r="AB51" s="4">
        <v>7.4</v>
      </c>
      <c r="AC51" s="198" t="s">
        <v>302</v>
      </c>
      <c r="AD51" s="191" t="s">
        <v>346</v>
      </c>
      <c r="AE51" s="1068"/>
      <c r="AF51" s="1068"/>
      <c r="AG51" s="1068"/>
      <c r="AH51" s="1068"/>
      <c r="AI51" s="1068"/>
      <c r="AJ51" s="1068"/>
      <c r="AK51" s="1068"/>
      <c r="AL51" s="1069"/>
      <c r="AT51" s="320">
        <v>7.4</v>
      </c>
      <c r="AU51" s="206" t="s">
        <v>302</v>
      </c>
      <c r="AV51" s="188" t="s">
        <v>142</v>
      </c>
      <c r="AW51" s="582" t="s">
        <v>150</v>
      </c>
      <c r="AX51" s="582">
        <v>0</v>
      </c>
      <c r="AY51" s="582">
        <v>8300.261525162223</v>
      </c>
      <c r="AZ51" s="589">
        <v>8274.677448124145</v>
      </c>
      <c r="BB51" s="1170" t="s">
        <v>156</v>
      </c>
      <c r="BC51" s="1170" t="s">
        <v>156</v>
      </c>
    </row>
    <row r="52" spans="1:55" s="379" customFormat="1" ht="15" customHeight="1">
      <c r="A52" s="441">
        <v>8</v>
      </c>
      <c r="B52" s="610" t="s">
        <v>313</v>
      </c>
      <c r="C52" s="621" t="s">
        <v>346</v>
      </c>
      <c r="D52" s="429">
        <v>0.0736</v>
      </c>
      <c r="E52" s="429">
        <v>4117</v>
      </c>
      <c r="F52" s="429">
        <v>0.018</v>
      </c>
      <c r="G52" s="429">
        <v>438</v>
      </c>
      <c r="H52" s="429" t="e">
        <v>#VALUE!</v>
      </c>
      <c r="I52" s="429" t="e">
        <v>#VALUE!</v>
      </c>
      <c r="J52" s="429">
        <v>0</v>
      </c>
      <c r="K52" s="429">
        <v>0</v>
      </c>
      <c r="L52" s="958" t="s">
        <v>436</v>
      </c>
      <c r="M52" s="959" t="s">
        <v>436</v>
      </c>
      <c r="N52" s="960" t="s">
        <v>436</v>
      </c>
      <c r="O52" s="961" t="s">
        <v>436</v>
      </c>
      <c r="P52" s="962" t="e">
        <v>#VALUE!</v>
      </c>
      <c r="Q52" s="962" t="e">
        <v>#VALUE!</v>
      </c>
      <c r="R52" s="962" t="s">
        <v>436</v>
      </c>
      <c r="S52" s="963" t="s">
        <v>436</v>
      </c>
      <c r="T52" s="939" t="s">
        <v>436</v>
      </c>
      <c r="U52" s="727" t="s">
        <v>436</v>
      </c>
      <c r="V52" s="727" t="s">
        <v>436</v>
      </c>
      <c r="W52" s="727" t="s">
        <v>436</v>
      </c>
      <c r="X52" s="939" t="s">
        <v>436</v>
      </c>
      <c r="Y52" s="727" t="s">
        <v>436</v>
      </c>
      <c r="Z52" s="727" t="s">
        <v>436</v>
      </c>
      <c r="AA52" s="940" t="s">
        <v>436</v>
      </c>
      <c r="AB52" s="994">
        <v>8</v>
      </c>
      <c r="AC52" s="817" t="s">
        <v>313</v>
      </c>
      <c r="AD52" s="191" t="s">
        <v>346</v>
      </c>
      <c r="AE52" s="1061">
        <v>3.3610267347050637E-18</v>
      </c>
      <c r="AF52" s="1061">
        <v>0</v>
      </c>
      <c r="AG52" s="1061">
        <v>0</v>
      </c>
      <c r="AH52" s="1061">
        <v>0</v>
      </c>
      <c r="AI52" s="1061" t="e">
        <v>#VALUE!</v>
      </c>
      <c r="AJ52" s="1061" t="e">
        <v>#VALUE!</v>
      </c>
      <c r="AK52" s="1061">
        <v>0</v>
      </c>
      <c r="AL52" s="1062">
        <v>0</v>
      </c>
      <c r="AT52" s="319">
        <v>8</v>
      </c>
      <c r="AU52" s="1052" t="s">
        <v>313</v>
      </c>
      <c r="AV52" s="188" t="s">
        <v>142</v>
      </c>
      <c r="AW52" s="582">
        <v>55937.5</v>
      </c>
      <c r="AX52" s="582">
        <v>24333.333333333336</v>
      </c>
      <c r="AY52" s="582" t="s">
        <v>150</v>
      </c>
      <c r="AZ52" s="589">
        <v>0</v>
      </c>
      <c r="BB52" s="1170" t="s">
        <v>156</v>
      </c>
      <c r="BC52" s="1170" t="s">
        <v>438</v>
      </c>
    </row>
    <row r="53" spans="1:55" s="88" customFormat="1" ht="15" customHeight="1">
      <c r="A53" s="430">
        <v>8.1</v>
      </c>
      <c r="B53" s="618" t="s">
        <v>332</v>
      </c>
      <c r="C53" s="616" t="s">
        <v>346</v>
      </c>
      <c r="D53" s="947">
        <v>0.073</v>
      </c>
      <c r="E53" s="947">
        <v>4108</v>
      </c>
      <c r="F53" s="947">
        <v>0.018</v>
      </c>
      <c r="G53" s="947">
        <v>398</v>
      </c>
      <c r="H53" s="947">
        <v>1E-05</v>
      </c>
      <c r="I53" s="947">
        <v>4</v>
      </c>
      <c r="J53" s="947">
        <v>0</v>
      </c>
      <c r="K53" s="1064">
        <v>0</v>
      </c>
      <c r="L53" s="949"/>
      <c r="M53" s="950"/>
      <c r="N53" s="826"/>
      <c r="O53" s="827"/>
      <c r="P53" s="951"/>
      <c r="Q53" s="951"/>
      <c r="R53" s="951"/>
      <c r="S53" s="952"/>
      <c r="T53" s="953" t="s">
        <v>436</v>
      </c>
      <c r="U53" s="8" t="s">
        <v>436</v>
      </c>
      <c r="V53" s="8" t="s">
        <v>436</v>
      </c>
      <c r="W53" s="8" t="s">
        <v>436</v>
      </c>
      <c r="X53" s="953" t="s">
        <v>436</v>
      </c>
      <c r="Y53" s="8" t="s">
        <v>436</v>
      </c>
      <c r="Z53" s="8" t="s">
        <v>436</v>
      </c>
      <c r="AA53" s="954" t="s">
        <v>436</v>
      </c>
      <c r="AB53" s="2">
        <v>8.1</v>
      </c>
      <c r="AC53" s="198" t="s">
        <v>332</v>
      </c>
      <c r="AD53" s="191" t="s">
        <v>346</v>
      </c>
      <c r="AE53" s="1058"/>
      <c r="AF53" s="1058"/>
      <c r="AG53" s="1058"/>
      <c r="AH53" s="1058"/>
      <c r="AI53" s="1058"/>
      <c r="AJ53" s="1058"/>
      <c r="AK53" s="1058"/>
      <c r="AL53" s="1059"/>
      <c r="AT53" s="316">
        <v>8.1</v>
      </c>
      <c r="AU53" s="198" t="s">
        <v>332</v>
      </c>
      <c r="AV53" s="196" t="s">
        <v>142</v>
      </c>
      <c r="AW53" s="585">
        <v>56273.97260273973</v>
      </c>
      <c r="AX53" s="585">
        <v>22111.111111111113</v>
      </c>
      <c r="AY53" s="585">
        <v>399999.99999999994</v>
      </c>
      <c r="AZ53" s="586">
        <v>0</v>
      </c>
      <c r="BB53" s="1170" t="s">
        <v>156</v>
      </c>
      <c r="BC53" s="1170" t="s">
        <v>438</v>
      </c>
    </row>
    <row r="54" spans="1:55" s="88" customFormat="1" ht="15" customHeight="1">
      <c r="A54" s="432">
        <v>8.2</v>
      </c>
      <c r="B54" s="626" t="s">
        <v>315</v>
      </c>
      <c r="C54" s="616" t="s">
        <v>346</v>
      </c>
      <c r="D54" s="947">
        <v>0.0006</v>
      </c>
      <c r="E54" s="947">
        <v>9</v>
      </c>
      <c r="F54" s="947">
        <v>0</v>
      </c>
      <c r="G54" s="947">
        <v>40</v>
      </c>
      <c r="H54" s="947" t="s">
        <v>393</v>
      </c>
      <c r="I54" s="947" t="s">
        <v>393</v>
      </c>
      <c r="J54" s="947">
        <v>0</v>
      </c>
      <c r="K54" s="1064">
        <v>0</v>
      </c>
      <c r="L54" s="949"/>
      <c r="M54" s="950"/>
      <c r="N54" s="826"/>
      <c r="O54" s="827"/>
      <c r="P54" s="951"/>
      <c r="Q54" s="951"/>
      <c r="R54" s="951"/>
      <c r="S54" s="952"/>
      <c r="T54" s="953" t="s">
        <v>436</v>
      </c>
      <c r="U54" s="8" t="s">
        <v>436</v>
      </c>
      <c r="V54" s="8" t="s">
        <v>436</v>
      </c>
      <c r="W54" s="8" t="s">
        <v>436</v>
      </c>
      <c r="X54" s="953" t="s">
        <v>436</v>
      </c>
      <c r="Y54" s="8" t="s">
        <v>436</v>
      </c>
      <c r="Z54" s="8" t="s">
        <v>436</v>
      </c>
      <c r="AA54" s="954" t="s">
        <v>436</v>
      </c>
      <c r="AB54" s="3">
        <v>8.2</v>
      </c>
      <c r="AC54" s="206" t="s">
        <v>315</v>
      </c>
      <c r="AD54" s="191" t="s">
        <v>346</v>
      </c>
      <c r="AE54" s="1058"/>
      <c r="AF54" s="1058"/>
      <c r="AG54" s="1058"/>
      <c r="AH54" s="1058"/>
      <c r="AI54" s="1058"/>
      <c r="AJ54" s="1058"/>
      <c r="AK54" s="1058"/>
      <c r="AL54" s="1059"/>
      <c r="AT54" s="317">
        <v>8.2</v>
      </c>
      <c r="AU54" s="206" t="s">
        <v>315</v>
      </c>
      <c r="AV54" s="196" t="s">
        <v>142</v>
      </c>
      <c r="AW54" s="585">
        <v>15000.000000000002</v>
      </c>
      <c r="AX54" s="585" t="s">
        <v>145</v>
      </c>
      <c r="AY54" s="585" t="s">
        <v>150</v>
      </c>
      <c r="AZ54" s="586">
        <v>0</v>
      </c>
      <c r="BB54" s="1170" t="s">
        <v>156</v>
      </c>
      <c r="BC54" s="1170" t="s">
        <v>438</v>
      </c>
    </row>
    <row r="55" spans="1:55" s="88" customFormat="1" ht="15" customHeight="1">
      <c r="A55" s="1065">
        <v>9</v>
      </c>
      <c r="B55" s="1066" t="s">
        <v>303</v>
      </c>
      <c r="C55" s="616" t="s">
        <v>346</v>
      </c>
      <c r="D55" s="947">
        <v>0.002</v>
      </c>
      <c r="E55" s="947">
        <v>191</v>
      </c>
      <c r="F55" s="947">
        <v>0.002</v>
      </c>
      <c r="G55" s="947">
        <v>155</v>
      </c>
      <c r="H55" s="947">
        <v>138.828</v>
      </c>
      <c r="I55" s="947">
        <v>153657</v>
      </c>
      <c r="J55" s="947">
        <v>124.379</v>
      </c>
      <c r="K55" s="1064">
        <v>131066</v>
      </c>
      <c r="L55" s="949"/>
      <c r="M55" s="950"/>
      <c r="N55" s="826"/>
      <c r="O55" s="827"/>
      <c r="P55" s="951"/>
      <c r="Q55" s="951"/>
      <c r="R55" s="951"/>
      <c r="S55" s="952"/>
      <c r="T55" s="953" t="s">
        <v>436</v>
      </c>
      <c r="U55" s="8" t="s">
        <v>436</v>
      </c>
      <c r="V55" s="8" t="s">
        <v>436</v>
      </c>
      <c r="W55" s="8" t="s">
        <v>436</v>
      </c>
      <c r="X55" s="953" t="s">
        <v>436</v>
      </c>
      <c r="Y55" s="8" t="s">
        <v>436</v>
      </c>
      <c r="Z55" s="8" t="s">
        <v>436</v>
      </c>
      <c r="AA55" s="954" t="s">
        <v>436</v>
      </c>
      <c r="AB55" s="975">
        <v>9</v>
      </c>
      <c r="AC55" s="818" t="s">
        <v>303</v>
      </c>
      <c r="AD55" s="191" t="s">
        <v>346</v>
      </c>
      <c r="AE55" s="1068"/>
      <c r="AF55" s="1068"/>
      <c r="AG55" s="1068"/>
      <c r="AH55" s="1068"/>
      <c r="AI55" s="1068"/>
      <c r="AJ55" s="1068"/>
      <c r="AK55" s="1068"/>
      <c r="AL55" s="1069"/>
      <c r="AT55" s="973">
        <v>9</v>
      </c>
      <c r="AU55" s="816" t="s">
        <v>303</v>
      </c>
      <c r="AV55" s="196" t="s">
        <v>142</v>
      </c>
      <c r="AW55" s="585">
        <v>95500</v>
      </c>
      <c r="AX55" s="585">
        <v>77500</v>
      </c>
      <c r="AY55" s="585">
        <v>1106.8156279713025</v>
      </c>
      <c r="AZ55" s="586">
        <v>1053.7630950562393</v>
      </c>
      <c r="BB55" s="1170" t="s">
        <v>156</v>
      </c>
      <c r="BC55" s="1170" t="s">
        <v>156</v>
      </c>
    </row>
    <row r="56" spans="1:55" s="379" customFormat="1" ht="15" customHeight="1" thickBot="1">
      <c r="A56" s="441">
        <v>10</v>
      </c>
      <c r="B56" s="627" t="s">
        <v>304</v>
      </c>
      <c r="C56" s="628" t="s">
        <v>346</v>
      </c>
      <c r="D56" s="446">
        <v>14.436</v>
      </c>
      <c r="E56" s="446">
        <v>87996</v>
      </c>
      <c r="F56" s="446">
        <v>3.074</v>
      </c>
      <c r="G56" s="446">
        <v>57539</v>
      </c>
      <c r="H56" s="446">
        <v>62.62700000000001</v>
      </c>
      <c r="I56" s="446">
        <v>361378</v>
      </c>
      <c r="J56" s="446">
        <v>72.247</v>
      </c>
      <c r="K56" s="446">
        <v>432264</v>
      </c>
      <c r="L56" s="958" t="s">
        <v>436</v>
      </c>
      <c r="M56" s="959" t="s">
        <v>436</v>
      </c>
      <c r="N56" s="960" t="s">
        <v>436</v>
      </c>
      <c r="O56" s="961" t="s">
        <v>436</v>
      </c>
      <c r="P56" s="962" t="s">
        <v>436</v>
      </c>
      <c r="Q56" s="962" t="s">
        <v>436</v>
      </c>
      <c r="R56" s="962" t="s">
        <v>436</v>
      </c>
      <c r="S56" s="963" t="s">
        <v>436</v>
      </c>
      <c r="T56" s="939" t="s">
        <v>436</v>
      </c>
      <c r="U56" s="727" t="s">
        <v>436</v>
      </c>
      <c r="V56" s="727" t="s">
        <v>436</v>
      </c>
      <c r="W56" s="727" t="s">
        <v>436</v>
      </c>
      <c r="X56" s="939" t="s">
        <v>436</v>
      </c>
      <c r="Y56" s="727" t="s">
        <v>436</v>
      </c>
      <c r="Z56" s="727" t="s">
        <v>436</v>
      </c>
      <c r="AA56" s="940" t="s">
        <v>436</v>
      </c>
      <c r="AB56" s="4">
        <v>10</v>
      </c>
      <c r="AC56" s="1052" t="s">
        <v>304</v>
      </c>
      <c r="AD56" s="191" t="s">
        <v>346</v>
      </c>
      <c r="AE56" s="1061">
        <v>0</v>
      </c>
      <c r="AF56" s="1061">
        <v>0</v>
      </c>
      <c r="AG56" s="1061">
        <v>0</v>
      </c>
      <c r="AH56" s="1061">
        <v>0</v>
      </c>
      <c r="AI56" s="1061">
        <v>5.996939056451822E-15</v>
      </c>
      <c r="AJ56" s="1061">
        <v>0</v>
      </c>
      <c r="AK56" s="1061">
        <v>4.7748263676261615E-15</v>
      </c>
      <c r="AL56" s="1062">
        <v>0</v>
      </c>
      <c r="AT56" s="319">
        <v>10</v>
      </c>
      <c r="AU56" s="1080" t="s">
        <v>304</v>
      </c>
      <c r="AV56" s="190" t="s">
        <v>142</v>
      </c>
      <c r="AW56" s="587">
        <v>6095.594347464672</v>
      </c>
      <c r="AX56" s="587">
        <v>18717.95705920625</v>
      </c>
      <c r="AY56" s="587">
        <v>5770.322704264932</v>
      </c>
      <c r="AZ56" s="588">
        <v>5983.141168491426</v>
      </c>
      <c r="BB56" s="1170" t="s">
        <v>156</v>
      </c>
      <c r="BC56" s="1170" t="s">
        <v>156</v>
      </c>
    </row>
    <row r="57" spans="1:55" s="379" customFormat="1" ht="15" customHeight="1">
      <c r="A57" s="441">
        <v>10.1</v>
      </c>
      <c r="B57" s="1060" t="s">
        <v>318</v>
      </c>
      <c r="C57" s="1079" t="s">
        <v>346</v>
      </c>
      <c r="D57" s="429">
        <v>12.517</v>
      </c>
      <c r="E57" s="429">
        <v>60991</v>
      </c>
      <c r="F57" s="429">
        <v>0.775</v>
      </c>
      <c r="G57" s="429">
        <v>19651</v>
      </c>
      <c r="H57" s="429">
        <v>49.291000000000004</v>
      </c>
      <c r="I57" s="429">
        <v>195867</v>
      </c>
      <c r="J57" s="429">
        <v>56.019999999999996</v>
      </c>
      <c r="K57" s="429">
        <v>239050</v>
      </c>
      <c r="L57" s="958" t="s">
        <v>436</v>
      </c>
      <c r="M57" s="959" t="s">
        <v>436</v>
      </c>
      <c r="N57" s="960" t="s">
        <v>436</v>
      </c>
      <c r="O57" s="961" t="s">
        <v>436</v>
      </c>
      <c r="P57" s="962" t="s">
        <v>436</v>
      </c>
      <c r="Q57" s="962" t="s">
        <v>436</v>
      </c>
      <c r="R57" s="962" t="s">
        <v>436</v>
      </c>
      <c r="S57" s="963" t="s">
        <v>436</v>
      </c>
      <c r="T57" s="939" t="s">
        <v>436</v>
      </c>
      <c r="U57" s="727" t="s">
        <v>436</v>
      </c>
      <c r="V57" s="727" t="s">
        <v>436</v>
      </c>
      <c r="W57" s="727" t="s">
        <v>436</v>
      </c>
      <c r="X57" s="939" t="s">
        <v>436</v>
      </c>
      <c r="Y57" s="727" t="s">
        <v>436</v>
      </c>
      <c r="Z57" s="727" t="s">
        <v>436</v>
      </c>
      <c r="AA57" s="940" t="s">
        <v>436</v>
      </c>
      <c r="AB57" s="4">
        <v>10.1</v>
      </c>
      <c r="AC57" s="198" t="s">
        <v>318</v>
      </c>
      <c r="AD57" s="191" t="s">
        <v>346</v>
      </c>
      <c r="AE57" s="1053">
        <v>-9.992007221626409E-16</v>
      </c>
      <c r="AF57" s="1053">
        <v>0</v>
      </c>
      <c r="AG57" s="1053">
        <v>0</v>
      </c>
      <c r="AH57" s="1053">
        <v>0</v>
      </c>
      <c r="AI57" s="1053">
        <v>3.469446951953614E-16</v>
      </c>
      <c r="AJ57" s="1053">
        <v>0</v>
      </c>
      <c r="AK57" s="1053">
        <v>2.2724877535296173E-16</v>
      </c>
      <c r="AL57" s="1054">
        <v>0</v>
      </c>
      <c r="AT57" s="319">
        <v>10.1</v>
      </c>
      <c r="AU57" s="198" t="s">
        <v>318</v>
      </c>
      <c r="AV57" s="204" t="s">
        <v>142</v>
      </c>
      <c r="AW57" s="582">
        <v>4872.653191659343</v>
      </c>
      <c r="AX57" s="582">
        <v>25356.129032258064</v>
      </c>
      <c r="AY57" s="582">
        <v>3973.6868799578015</v>
      </c>
      <c r="AZ57" s="589">
        <v>4267.225990717601</v>
      </c>
      <c r="BB57" s="1170" t="s">
        <v>156</v>
      </c>
      <c r="BC57" s="1170" t="s">
        <v>156</v>
      </c>
    </row>
    <row r="58" spans="1:55" s="88" customFormat="1" ht="15" customHeight="1">
      <c r="A58" s="442" t="s">
        <v>319</v>
      </c>
      <c r="B58" s="363" t="s">
        <v>305</v>
      </c>
      <c r="C58" s="616" t="s">
        <v>346</v>
      </c>
      <c r="D58" s="947">
        <v>11.512</v>
      </c>
      <c r="E58" s="947">
        <v>40409</v>
      </c>
      <c r="F58" s="947">
        <v>0.086</v>
      </c>
      <c r="G58" s="947">
        <v>338</v>
      </c>
      <c r="H58" s="947">
        <v>0.49</v>
      </c>
      <c r="I58" s="947">
        <v>1289</v>
      </c>
      <c r="J58" s="947">
        <v>0.284</v>
      </c>
      <c r="K58" s="1064">
        <v>477</v>
      </c>
      <c r="L58" s="949"/>
      <c r="M58" s="950"/>
      <c r="N58" s="826"/>
      <c r="O58" s="827"/>
      <c r="P58" s="951"/>
      <c r="Q58" s="951"/>
      <c r="R58" s="951"/>
      <c r="S58" s="952"/>
      <c r="T58" s="953" t="s">
        <v>436</v>
      </c>
      <c r="U58" s="8" t="s">
        <v>436</v>
      </c>
      <c r="V58" s="8" t="s">
        <v>436</v>
      </c>
      <c r="W58" s="8" t="s">
        <v>436</v>
      </c>
      <c r="X58" s="953" t="s">
        <v>436</v>
      </c>
      <c r="Y58" s="8" t="s">
        <v>436</v>
      </c>
      <c r="Z58" s="8" t="s">
        <v>436</v>
      </c>
      <c r="AA58" s="954" t="s">
        <v>436</v>
      </c>
      <c r="AB58" s="4" t="s">
        <v>319</v>
      </c>
      <c r="AC58" s="193" t="s">
        <v>305</v>
      </c>
      <c r="AD58" s="191" t="s">
        <v>346</v>
      </c>
      <c r="AE58" s="1058"/>
      <c r="AF58" s="1058"/>
      <c r="AG58" s="1058"/>
      <c r="AH58" s="1058"/>
      <c r="AI58" s="1058"/>
      <c r="AJ58" s="1058"/>
      <c r="AK58" s="1058"/>
      <c r="AL58" s="1059"/>
      <c r="AT58" s="319" t="s">
        <v>319</v>
      </c>
      <c r="AU58" s="193" t="s">
        <v>305</v>
      </c>
      <c r="AV58" s="196" t="s">
        <v>142</v>
      </c>
      <c r="AW58" s="585">
        <v>3510.163307852675</v>
      </c>
      <c r="AX58" s="585">
        <v>3930.2325581395353</v>
      </c>
      <c r="AY58" s="585">
        <v>2630.612244897959</v>
      </c>
      <c r="AZ58" s="586">
        <v>1679.5774647887326</v>
      </c>
      <c r="BB58" s="1170" t="s">
        <v>438</v>
      </c>
      <c r="BC58" s="1170" t="s">
        <v>156</v>
      </c>
    </row>
    <row r="59" spans="1:55" s="88" customFormat="1" ht="15" customHeight="1">
      <c r="A59" s="442" t="s">
        <v>320</v>
      </c>
      <c r="B59" s="629" t="s">
        <v>321</v>
      </c>
      <c r="C59" s="616" t="s">
        <v>346</v>
      </c>
      <c r="D59" s="947">
        <v>0.014</v>
      </c>
      <c r="E59" s="947">
        <v>950</v>
      </c>
      <c r="F59" s="947">
        <v>0.019</v>
      </c>
      <c r="G59" s="947">
        <v>751</v>
      </c>
      <c r="H59" s="947">
        <v>48.667</v>
      </c>
      <c r="I59" s="947">
        <v>193649</v>
      </c>
      <c r="J59" s="947">
        <v>55.73</v>
      </c>
      <c r="K59" s="1064">
        <v>237987</v>
      </c>
      <c r="L59" s="949"/>
      <c r="M59" s="950"/>
      <c r="N59" s="826"/>
      <c r="O59" s="827"/>
      <c r="P59" s="951"/>
      <c r="Q59" s="951"/>
      <c r="R59" s="951"/>
      <c r="S59" s="952"/>
      <c r="T59" s="953" t="s">
        <v>436</v>
      </c>
      <c r="U59" s="8" t="s">
        <v>436</v>
      </c>
      <c r="V59" s="8" t="s">
        <v>436</v>
      </c>
      <c r="W59" s="8" t="s">
        <v>436</v>
      </c>
      <c r="X59" s="953" t="s">
        <v>436</v>
      </c>
      <c r="Y59" s="8" t="s">
        <v>436</v>
      </c>
      <c r="Z59" s="8" t="s">
        <v>436</v>
      </c>
      <c r="AA59" s="954" t="s">
        <v>436</v>
      </c>
      <c r="AB59" s="4" t="s">
        <v>320</v>
      </c>
      <c r="AC59" s="193" t="s">
        <v>321</v>
      </c>
      <c r="AD59" s="191" t="s">
        <v>346</v>
      </c>
      <c r="AE59" s="1058"/>
      <c r="AF59" s="1058"/>
      <c r="AG59" s="1058"/>
      <c r="AH59" s="1058"/>
      <c r="AI59" s="1058"/>
      <c r="AJ59" s="1058"/>
      <c r="AK59" s="1058"/>
      <c r="AL59" s="1059"/>
      <c r="AT59" s="319" t="s">
        <v>320</v>
      </c>
      <c r="AU59" s="207" t="s">
        <v>321</v>
      </c>
      <c r="AV59" s="196" t="s">
        <v>142</v>
      </c>
      <c r="AW59" s="585">
        <v>67857.14285714286</v>
      </c>
      <c r="AX59" s="585">
        <v>39526.31578947369</v>
      </c>
      <c r="AY59" s="585">
        <v>3979.0617872480325</v>
      </c>
      <c r="AZ59" s="586">
        <v>4270.357078772654</v>
      </c>
      <c r="BB59" s="1170" t="s">
        <v>156</v>
      </c>
      <c r="BC59" s="1170" t="s">
        <v>156</v>
      </c>
    </row>
    <row r="60" spans="1:55" s="88" customFormat="1" ht="15" customHeight="1">
      <c r="A60" s="442" t="s">
        <v>322</v>
      </c>
      <c r="B60" s="363" t="s">
        <v>323</v>
      </c>
      <c r="C60" s="616" t="s">
        <v>346</v>
      </c>
      <c r="D60" s="947">
        <v>0.078</v>
      </c>
      <c r="E60" s="947">
        <v>4615</v>
      </c>
      <c r="F60" s="947">
        <v>0.141</v>
      </c>
      <c r="G60" s="947">
        <v>4797</v>
      </c>
      <c r="H60" s="947">
        <v>0.026</v>
      </c>
      <c r="I60" s="947">
        <v>171</v>
      </c>
      <c r="J60" s="947">
        <v>0</v>
      </c>
      <c r="K60" s="1064">
        <v>46</v>
      </c>
      <c r="L60" s="949"/>
      <c r="M60" s="950"/>
      <c r="N60" s="826"/>
      <c r="O60" s="827"/>
      <c r="P60" s="951"/>
      <c r="Q60" s="951"/>
      <c r="R60" s="951"/>
      <c r="S60" s="952"/>
      <c r="T60" s="953" t="s">
        <v>436</v>
      </c>
      <c r="U60" s="8" t="s">
        <v>436</v>
      </c>
      <c r="V60" s="8" t="s">
        <v>436</v>
      </c>
      <c r="W60" s="8" t="s">
        <v>436</v>
      </c>
      <c r="X60" s="953" t="s">
        <v>436</v>
      </c>
      <c r="Y60" s="8" t="s">
        <v>436</v>
      </c>
      <c r="Z60" s="8" t="s">
        <v>436</v>
      </c>
      <c r="AA60" s="954" t="s">
        <v>436</v>
      </c>
      <c r="AB60" s="4" t="s">
        <v>322</v>
      </c>
      <c r="AC60" s="193" t="s">
        <v>323</v>
      </c>
      <c r="AD60" s="191" t="s">
        <v>346</v>
      </c>
      <c r="AE60" s="1058"/>
      <c r="AF60" s="1058"/>
      <c r="AG60" s="1058"/>
      <c r="AH60" s="1058"/>
      <c r="AI60" s="1058"/>
      <c r="AJ60" s="1058"/>
      <c r="AK60" s="1058"/>
      <c r="AL60" s="1059"/>
      <c r="AT60" s="319" t="s">
        <v>322</v>
      </c>
      <c r="AU60" s="193" t="s">
        <v>323</v>
      </c>
      <c r="AV60" s="196" t="s">
        <v>142</v>
      </c>
      <c r="AW60" s="585">
        <v>59166.666666666664</v>
      </c>
      <c r="AX60" s="585">
        <v>34021.27659574468</v>
      </c>
      <c r="AY60" s="585">
        <v>6576.923076923077</v>
      </c>
      <c r="AZ60" s="586" t="s">
        <v>145</v>
      </c>
      <c r="BB60" s="1170" t="s">
        <v>156</v>
      </c>
      <c r="BC60" s="1170" t="s">
        <v>156</v>
      </c>
    </row>
    <row r="61" spans="1:55" s="88" customFormat="1" ht="15" customHeight="1" thickBot="1">
      <c r="A61" s="442" t="s">
        <v>324</v>
      </c>
      <c r="B61" s="625" t="s">
        <v>325</v>
      </c>
      <c r="C61" s="612" t="s">
        <v>346</v>
      </c>
      <c r="D61" s="947">
        <v>0.913</v>
      </c>
      <c r="E61" s="947">
        <v>15017</v>
      </c>
      <c r="F61" s="1070">
        <v>0.529</v>
      </c>
      <c r="G61" s="1070">
        <v>13765</v>
      </c>
      <c r="H61" s="947">
        <v>0.108</v>
      </c>
      <c r="I61" s="947">
        <v>758</v>
      </c>
      <c r="J61" s="1070">
        <v>0.006</v>
      </c>
      <c r="K61" s="1072">
        <v>540</v>
      </c>
      <c r="L61" s="949"/>
      <c r="M61" s="950"/>
      <c r="N61" s="826"/>
      <c r="O61" s="827"/>
      <c r="P61" s="951"/>
      <c r="Q61" s="951"/>
      <c r="R61" s="951"/>
      <c r="S61" s="952"/>
      <c r="T61" s="953" t="s">
        <v>436</v>
      </c>
      <c r="U61" s="8" t="s">
        <v>436</v>
      </c>
      <c r="V61" s="8" t="s">
        <v>436</v>
      </c>
      <c r="W61" s="8" t="s">
        <v>436</v>
      </c>
      <c r="X61" s="953" t="s">
        <v>436</v>
      </c>
      <c r="Y61" s="8" t="s">
        <v>436</v>
      </c>
      <c r="Z61" s="8" t="s">
        <v>436</v>
      </c>
      <c r="AA61" s="954" t="s">
        <v>436</v>
      </c>
      <c r="AB61" s="4" t="s">
        <v>324</v>
      </c>
      <c r="AC61" s="193" t="s">
        <v>325</v>
      </c>
      <c r="AD61" s="191" t="s">
        <v>346</v>
      </c>
      <c r="AE61" s="1058"/>
      <c r="AF61" s="1058"/>
      <c r="AG61" s="1058"/>
      <c r="AH61" s="1058"/>
      <c r="AI61" s="1058"/>
      <c r="AJ61" s="1058"/>
      <c r="AK61" s="1058"/>
      <c r="AL61" s="1059"/>
      <c r="AT61" s="319" t="s">
        <v>324</v>
      </c>
      <c r="AU61" s="205" t="s">
        <v>325</v>
      </c>
      <c r="AV61" s="190" t="s">
        <v>142</v>
      </c>
      <c r="AW61" s="587">
        <v>16447.973713033953</v>
      </c>
      <c r="AX61" s="587">
        <v>26020.79395085066</v>
      </c>
      <c r="AY61" s="587">
        <v>7018.518518518518</v>
      </c>
      <c r="AZ61" s="588">
        <v>90000</v>
      </c>
      <c r="BB61" s="1170" t="s">
        <v>156</v>
      </c>
      <c r="BC61" s="1170" t="s">
        <v>156</v>
      </c>
    </row>
    <row r="62" spans="1:55" s="88" customFormat="1" ht="15" customHeight="1" thickBot="1">
      <c r="A62" s="430">
        <v>10.2</v>
      </c>
      <c r="B62" s="630" t="s">
        <v>326</v>
      </c>
      <c r="C62" s="624" t="s">
        <v>346</v>
      </c>
      <c r="D62" s="947">
        <v>0.099</v>
      </c>
      <c r="E62" s="947">
        <v>3983</v>
      </c>
      <c r="F62" s="1077">
        <v>0.134</v>
      </c>
      <c r="G62" s="1077">
        <v>5791</v>
      </c>
      <c r="H62" s="947">
        <v>0.758</v>
      </c>
      <c r="I62" s="947">
        <v>5887</v>
      </c>
      <c r="J62" s="1077">
        <v>0.004</v>
      </c>
      <c r="K62" s="1078">
        <v>79</v>
      </c>
      <c r="L62" s="949"/>
      <c r="M62" s="950"/>
      <c r="N62" s="826"/>
      <c r="O62" s="827"/>
      <c r="P62" s="951"/>
      <c r="Q62" s="951"/>
      <c r="R62" s="951"/>
      <c r="S62" s="952"/>
      <c r="T62" s="953" t="s">
        <v>436</v>
      </c>
      <c r="U62" s="8" t="s">
        <v>436</v>
      </c>
      <c r="V62" s="8" t="s">
        <v>436</v>
      </c>
      <c r="W62" s="8" t="s">
        <v>436</v>
      </c>
      <c r="X62" s="953" t="s">
        <v>436</v>
      </c>
      <c r="Y62" s="8" t="s">
        <v>436</v>
      </c>
      <c r="Z62" s="8" t="s">
        <v>436</v>
      </c>
      <c r="AA62" s="954" t="s">
        <v>436</v>
      </c>
      <c r="AB62" s="2">
        <v>10.2</v>
      </c>
      <c r="AC62" s="198" t="s">
        <v>326</v>
      </c>
      <c r="AD62" s="191" t="s">
        <v>346</v>
      </c>
      <c r="AE62" s="1058"/>
      <c r="AF62" s="1058"/>
      <c r="AG62" s="1058"/>
      <c r="AH62" s="1058"/>
      <c r="AI62" s="1058"/>
      <c r="AJ62" s="1058"/>
      <c r="AK62" s="1058"/>
      <c r="AL62" s="1059"/>
      <c r="AT62" s="316">
        <v>10.2</v>
      </c>
      <c r="AU62" s="208" t="s">
        <v>326</v>
      </c>
      <c r="AV62" s="203" t="s">
        <v>142</v>
      </c>
      <c r="AW62" s="590">
        <v>40232.32323232323</v>
      </c>
      <c r="AX62" s="590">
        <v>43216.41791044776</v>
      </c>
      <c r="AY62" s="590">
        <v>7766.490765171504</v>
      </c>
      <c r="AZ62" s="591">
        <v>19750</v>
      </c>
      <c r="BB62" s="1170" t="s">
        <v>156</v>
      </c>
      <c r="BC62" s="1170" t="s">
        <v>156</v>
      </c>
    </row>
    <row r="63" spans="1:55" s="379" customFormat="1" ht="15" customHeight="1">
      <c r="A63" s="441">
        <v>10.3</v>
      </c>
      <c r="B63" s="1060" t="s">
        <v>327</v>
      </c>
      <c r="C63" s="1079" t="s">
        <v>346</v>
      </c>
      <c r="D63" s="429">
        <v>0.786</v>
      </c>
      <c r="E63" s="429">
        <v>16592</v>
      </c>
      <c r="F63" s="429">
        <v>1.266</v>
      </c>
      <c r="G63" s="429">
        <v>26109</v>
      </c>
      <c r="H63" s="429">
        <v>12.576</v>
      </c>
      <c r="I63" s="429">
        <v>159592</v>
      </c>
      <c r="J63" s="429">
        <v>16.221999999999998</v>
      </c>
      <c r="K63" s="429">
        <v>192818</v>
      </c>
      <c r="L63" s="958" t="s">
        <v>436</v>
      </c>
      <c r="M63" s="959" t="s">
        <v>436</v>
      </c>
      <c r="N63" s="960" t="s">
        <v>436</v>
      </c>
      <c r="O63" s="961" t="s">
        <v>436</v>
      </c>
      <c r="P63" s="962" t="s">
        <v>436</v>
      </c>
      <c r="Q63" s="962" t="s">
        <v>436</v>
      </c>
      <c r="R63" s="962" t="s">
        <v>436</v>
      </c>
      <c r="S63" s="963" t="s">
        <v>436</v>
      </c>
      <c r="T63" s="939" t="s">
        <v>436</v>
      </c>
      <c r="U63" s="727" t="s">
        <v>436</v>
      </c>
      <c r="V63" s="727" t="s">
        <v>436</v>
      </c>
      <c r="W63" s="727" t="s">
        <v>436</v>
      </c>
      <c r="X63" s="939" t="s">
        <v>436</v>
      </c>
      <c r="Y63" s="727" t="s">
        <v>436</v>
      </c>
      <c r="Z63" s="727" t="s">
        <v>436</v>
      </c>
      <c r="AA63" s="940" t="s">
        <v>436</v>
      </c>
      <c r="AB63" s="4">
        <v>10.3</v>
      </c>
      <c r="AC63" s="198" t="s">
        <v>327</v>
      </c>
      <c r="AD63" s="191" t="s">
        <v>346</v>
      </c>
      <c r="AE63" s="1061">
        <v>0</v>
      </c>
      <c r="AF63" s="1061">
        <v>0</v>
      </c>
      <c r="AG63" s="1061">
        <v>8.500145032286355E-17</v>
      </c>
      <c r="AH63" s="1061">
        <v>0</v>
      </c>
      <c r="AI63" s="1061">
        <v>0</v>
      </c>
      <c r="AJ63" s="1061">
        <v>0</v>
      </c>
      <c r="AK63" s="1061">
        <v>-3.608224830031759E-16</v>
      </c>
      <c r="AL63" s="1062">
        <v>0</v>
      </c>
      <c r="AT63" s="319">
        <v>10.3</v>
      </c>
      <c r="AU63" s="198" t="s">
        <v>327</v>
      </c>
      <c r="AV63" s="204" t="s">
        <v>142</v>
      </c>
      <c r="AW63" s="582">
        <v>21109.41475826972</v>
      </c>
      <c r="AX63" s="582">
        <v>20623.222748815166</v>
      </c>
      <c r="AY63" s="582">
        <v>12690.203562340967</v>
      </c>
      <c r="AZ63" s="589">
        <v>11886.203920601654</v>
      </c>
      <c r="BB63" s="1170" t="s">
        <v>438</v>
      </c>
      <c r="BC63" s="1170" t="s">
        <v>156</v>
      </c>
    </row>
    <row r="64" spans="1:55" s="88" customFormat="1" ht="15" customHeight="1">
      <c r="A64" s="442" t="s">
        <v>278</v>
      </c>
      <c r="B64" s="363" t="s">
        <v>328</v>
      </c>
      <c r="C64" s="616" t="s">
        <v>346</v>
      </c>
      <c r="D64" s="947">
        <v>0.138</v>
      </c>
      <c r="E64" s="947">
        <v>978</v>
      </c>
      <c r="F64" s="1073">
        <v>0.194</v>
      </c>
      <c r="G64" s="1081">
        <v>1167</v>
      </c>
      <c r="H64" s="947">
        <v>0.271</v>
      </c>
      <c r="I64" s="947">
        <v>838</v>
      </c>
      <c r="J64" s="947">
        <v>2.075</v>
      </c>
      <c r="K64" s="1064">
        <v>5037</v>
      </c>
      <c r="L64" s="949"/>
      <c r="M64" s="950"/>
      <c r="N64" s="826"/>
      <c r="O64" s="827"/>
      <c r="P64" s="951"/>
      <c r="Q64" s="951"/>
      <c r="R64" s="951"/>
      <c r="S64" s="952"/>
      <c r="T64" s="953" t="s">
        <v>436</v>
      </c>
      <c r="U64" s="8" t="s">
        <v>436</v>
      </c>
      <c r="V64" s="8" t="s">
        <v>436</v>
      </c>
      <c r="W64" s="8" t="s">
        <v>436</v>
      </c>
      <c r="X64" s="953" t="s">
        <v>436</v>
      </c>
      <c r="Y64" s="8" t="s">
        <v>436</v>
      </c>
      <c r="Z64" s="8" t="s">
        <v>436</v>
      </c>
      <c r="AA64" s="954" t="s">
        <v>436</v>
      </c>
      <c r="AB64" s="4" t="s">
        <v>278</v>
      </c>
      <c r="AC64" s="193" t="s">
        <v>328</v>
      </c>
      <c r="AD64" s="191" t="s">
        <v>346</v>
      </c>
      <c r="AE64" s="1058"/>
      <c r="AF64" s="1058"/>
      <c r="AG64" s="1058"/>
      <c r="AH64" s="1058"/>
      <c r="AI64" s="1058"/>
      <c r="AJ64" s="1058"/>
      <c r="AK64" s="1058"/>
      <c r="AL64" s="1059"/>
      <c r="AT64" s="319" t="s">
        <v>278</v>
      </c>
      <c r="AU64" s="193" t="s">
        <v>328</v>
      </c>
      <c r="AV64" s="196" t="s">
        <v>142</v>
      </c>
      <c r="AW64" s="582">
        <v>7086.95652173913</v>
      </c>
      <c r="AX64" s="582">
        <v>6015.4639175257735</v>
      </c>
      <c r="AY64" s="585">
        <v>3092.250922509225</v>
      </c>
      <c r="AZ64" s="586">
        <v>2427.469879518072</v>
      </c>
      <c r="BB64" s="1170" t="s">
        <v>438</v>
      </c>
      <c r="BC64" s="1170" t="s">
        <v>156</v>
      </c>
    </row>
    <row r="65" spans="1:55" s="88" customFormat="1" ht="15" customHeight="1">
      <c r="A65" s="442" t="s">
        <v>279</v>
      </c>
      <c r="B65" s="363" t="s">
        <v>93</v>
      </c>
      <c r="C65" s="616" t="s">
        <v>346</v>
      </c>
      <c r="D65" s="947">
        <v>0.511</v>
      </c>
      <c r="E65" s="947">
        <v>9697</v>
      </c>
      <c r="F65" s="1073">
        <v>0.864</v>
      </c>
      <c r="G65" s="1081">
        <v>18425</v>
      </c>
      <c r="H65" s="947">
        <v>0.042</v>
      </c>
      <c r="I65" s="947">
        <v>1111</v>
      </c>
      <c r="J65" s="947">
        <v>0.008</v>
      </c>
      <c r="K65" s="1064">
        <v>146</v>
      </c>
      <c r="L65" s="949"/>
      <c r="M65" s="950"/>
      <c r="N65" s="826"/>
      <c r="O65" s="827"/>
      <c r="P65" s="951"/>
      <c r="Q65" s="951"/>
      <c r="R65" s="951"/>
      <c r="S65" s="952"/>
      <c r="T65" s="953" t="s">
        <v>436</v>
      </c>
      <c r="U65" s="8" t="s">
        <v>436</v>
      </c>
      <c r="V65" s="8" t="s">
        <v>436</v>
      </c>
      <c r="W65" s="8" t="s">
        <v>436</v>
      </c>
      <c r="X65" s="953" t="s">
        <v>436</v>
      </c>
      <c r="Y65" s="8" t="s">
        <v>436</v>
      </c>
      <c r="Z65" s="8" t="s">
        <v>436</v>
      </c>
      <c r="AA65" s="954" t="s">
        <v>436</v>
      </c>
      <c r="AB65" s="4" t="s">
        <v>279</v>
      </c>
      <c r="AC65" s="193" t="s">
        <v>93</v>
      </c>
      <c r="AD65" s="191" t="s">
        <v>346</v>
      </c>
      <c r="AE65" s="1058"/>
      <c r="AF65" s="1058"/>
      <c r="AG65" s="1058"/>
      <c r="AH65" s="1058"/>
      <c r="AI65" s="1058"/>
      <c r="AJ65" s="1058"/>
      <c r="AK65" s="1058"/>
      <c r="AL65" s="1059"/>
      <c r="AT65" s="319" t="s">
        <v>279</v>
      </c>
      <c r="AU65" s="193" t="s">
        <v>93</v>
      </c>
      <c r="AV65" s="196" t="s">
        <v>142</v>
      </c>
      <c r="AW65" s="582">
        <v>18976.51663405088</v>
      </c>
      <c r="AX65" s="582">
        <v>21325.23148148148</v>
      </c>
      <c r="AY65" s="585">
        <v>26452.38095238095</v>
      </c>
      <c r="AZ65" s="586">
        <v>18250</v>
      </c>
      <c r="BB65" s="1170" t="s">
        <v>438</v>
      </c>
      <c r="BC65" s="1170" t="s">
        <v>156</v>
      </c>
    </row>
    <row r="66" spans="1:55" s="88" customFormat="1" ht="15" customHeight="1">
      <c r="A66" s="442" t="s">
        <v>280</v>
      </c>
      <c r="B66" s="363" t="s">
        <v>329</v>
      </c>
      <c r="C66" s="616" t="s">
        <v>346</v>
      </c>
      <c r="D66" s="947">
        <v>0.111</v>
      </c>
      <c r="E66" s="947">
        <v>5659</v>
      </c>
      <c r="F66" s="947">
        <v>0.206</v>
      </c>
      <c r="G66" s="947">
        <v>6421</v>
      </c>
      <c r="H66" s="947">
        <v>11.805</v>
      </c>
      <c r="I66" s="947">
        <v>155971</v>
      </c>
      <c r="J66" s="1082">
        <v>13.93</v>
      </c>
      <c r="K66" s="1083">
        <v>186739</v>
      </c>
      <c r="L66" s="949"/>
      <c r="M66" s="950"/>
      <c r="N66" s="826"/>
      <c r="O66" s="827"/>
      <c r="P66" s="951"/>
      <c r="Q66" s="951"/>
      <c r="R66" s="951"/>
      <c r="S66" s="952"/>
      <c r="T66" s="953" t="s">
        <v>436</v>
      </c>
      <c r="U66" s="8" t="s">
        <v>436</v>
      </c>
      <c r="V66" s="8" t="s">
        <v>436</v>
      </c>
      <c r="W66" s="8" t="s">
        <v>436</v>
      </c>
      <c r="X66" s="953" t="s">
        <v>436</v>
      </c>
      <c r="Y66" s="8" t="s">
        <v>436</v>
      </c>
      <c r="Z66" s="8" t="s">
        <v>436</v>
      </c>
      <c r="AA66" s="954" t="s">
        <v>436</v>
      </c>
      <c r="AB66" s="4" t="s">
        <v>280</v>
      </c>
      <c r="AC66" s="193" t="s">
        <v>329</v>
      </c>
      <c r="AD66" s="191" t="s">
        <v>346</v>
      </c>
      <c r="AE66" s="1058"/>
      <c r="AF66" s="1058"/>
      <c r="AG66" s="1058"/>
      <c r="AH66" s="1058"/>
      <c r="AI66" s="1058"/>
      <c r="AJ66" s="1058"/>
      <c r="AK66" s="1058"/>
      <c r="AL66" s="1059"/>
      <c r="AT66" s="319" t="s">
        <v>280</v>
      </c>
      <c r="AU66" s="193" t="s">
        <v>329</v>
      </c>
      <c r="AV66" s="196" t="s">
        <v>142</v>
      </c>
      <c r="AW66" s="585">
        <v>50981.98198198198</v>
      </c>
      <c r="AX66" s="585">
        <v>31169.90291262136</v>
      </c>
      <c r="AY66" s="592">
        <v>13212.282930961457</v>
      </c>
      <c r="AZ66" s="593">
        <v>13405.527638190955</v>
      </c>
      <c r="BB66" s="1170" t="s">
        <v>156</v>
      </c>
      <c r="BC66" s="1170" t="s">
        <v>156</v>
      </c>
    </row>
    <row r="67" spans="1:55" s="88" customFormat="1" ht="15" customHeight="1" thickBot="1">
      <c r="A67" s="442" t="s">
        <v>330</v>
      </c>
      <c r="B67" s="625" t="s">
        <v>331</v>
      </c>
      <c r="C67" s="612" t="s">
        <v>346</v>
      </c>
      <c r="D67" s="947">
        <v>0.026</v>
      </c>
      <c r="E67" s="947">
        <v>258</v>
      </c>
      <c r="F67" s="1070">
        <v>0.002</v>
      </c>
      <c r="G67" s="1070">
        <v>96</v>
      </c>
      <c r="H67" s="947">
        <v>0.458</v>
      </c>
      <c r="I67" s="947">
        <v>1672</v>
      </c>
      <c r="J67" s="1070">
        <v>0.209</v>
      </c>
      <c r="K67" s="1072">
        <v>896</v>
      </c>
      <c r="L67" s="949"/>
      <c r="M67" s="950"/>
      <c r="N67" s="826"/>
      <c r="O67" s="827"/>
      <c r="P67" s="951"/>
      <c r="Q67" s="951"/>
      <c r="R67" s="951"/>
      <c r="S67" s="952"/>
      <c r="T67" s="953" t="s">
        <v>436</v>
      </c>
      <c r="U67" s="8" t="s">
        <v>436</v>
      </c>
      <c r="V67" s="8" t="s">
        <v>436</v>
      </c>
      <c r="W67" s="8" t="s">
        <v>436</v>
      </c>
      <c r="X67" s="953" t="s">
        <v>436</v>
      </c>
      <c r="Y67" s="8" t="s">
        <v>436</v>
      </c>
      <c r="Z67" s="8" t="s">
        <v>436</v>
      </c>
      <c r="AA67" s="954" t="s">
        <v>436</v>
      </c>
      <c r="AB67" s="4" t="s">
        <v>330</v>
      </c>
      <c r="AC67" s="193" t="s">
        <v>331</v>
      </c>
      <c r="AD67" s="191" t="s">
        <v>346</v>
      </c>
      <c r="AE67" s="1058"/>
      <c r="AF67" s="1058"/>
      <c r="AG67" s="1058"/>
      <c r="AH67" s="1058"/>
      <c r="AI67" s="1058"/>
      <c r="AJ67" s="1058"/>
      <c r="AK67" s="1058"/>
      <c r="AL67" s="1059"/>
      <c r="AT67" s="319" t="s">
        <v>330</v>
      </c>
      <c r="AU67" s="205" t="s">
        <v>331</v>
      </c>
      <c r="AV67" s="190" t="s">
        <v>142</v>
      </c>
      <c r="AW67" s="587">
        <v>9923.076923076924</v>
      </c>
      <c r="AX67" s="587">
        <v>48000</v>
      </c>
      <c r="AY67" s="587">
        <v>3650.655021834061</v>
      </c>
      <c r="AZ67" s="588">
        <v>4287.081339712919</v>
      </c>
      <c r="BB67" s="1170" t="s">
        <v>156</v>
      </c>
      <c r="BC67" s="1170" t="s">
        <v>156</v>
      </c>
    </row>
    <row r="68" spans="1:55" s="88" customFormat="1" ht="15" customHeight="1" thickBot="1">
      <c r="A68" s="448">
        <v>10.4</v>
      </c>
      <c r="B68" s="631" t="s">
        <v>18</v>
      </c>
      <c r="C68" s="632" t="s">
        <v>346</v>
      </c>
      <c r="D68" s="947">
        <v>1.034</v>
      </c>
      <c r="E68" s="947">
        <v>6430</v>
      </c>
      <c r="F68" s="1084">
        <v>0.899</v>
      </c>
      <c r="G68" s="1084">
        <v>5988</v>
      </c>
      <c r="H68" s="947">
        <v>0.002</v>
      </c>
      <c r="I68" s="947">
        <v>32</v>
      </c>
      <c r="J68" s="1084">
        <v>0.001</v>
      </c>
      <c r="K68" s="1085">
        <v>317</v>
      </c>
      <c r="L68" s="949"/>
      <c r="M68" s="950"/>
      <c r="N68" s="826"/>
      <c r="O68" s="827"/>
      <c r="P68" s="951"/>
      <c r="Q68" s="951"/>
      <c r="R68" s="951"/>
      <c r="S68" s="952"/>
      <c r="T68" s="953" t="s">
        <v>436</v>
      </c>
      <c r="U68" s="8" t="s">
        <v>436</v>
      </c>
      <c r="V68" s="8" t="s">
        <v>436</v>
      </c>
      <c r="W68" s="8" t="s">
        <v>436</v>
      </c>
      <c r="X68" s="953" t="s">
        <v>436</v>
      </c>
      <c r="Y68" s="8" t="s">
        <v>436</v>
      </c>
      <c r="Z68" s="8" t="s">
        <v>436</v>
      </c>
      <c r="AA68" s="954" t="s">
        <v>436</v>
      </c>
      <c r="AB68" s="13">
        <v>10.4</v>
      </c>
      <c r="AC68" s="201" t="s">
        <v>18</v>
      </c>
      <c r="AD68" s="209" t="s">
        <v>346</v>
      </c>
      <c r="AE68" s="1086"/>
      <c r="AF68" s="1086"/>
      <c r="AG68" s="1086"/>
      <c r="AH68" s="1086"/>
      <c r="AI68" s="1086"/>
      <c r="AJ68" s="1086"/>
      <c r="AK68" s="1086"/>
      <c r="AL68" s="1087"/>
      <c r="AT68" s="322">
        <v>10.4</v>
      </c>
      <c r="AU68" s="201" t="s">
        <v>18</v>
      </c>
      <c r="AV68" s="328" t="s">
        <v>142</v>
      </c>
      <c r="AW68" s="579">
        <v>6218.568665377175</v>
      </c>
      <c r="AX68" s="579">
        <v>6660.734149054505</v>
      </c>
      <c r="AY68" s="579">
        <v>16000</v>
      </c>
      <c r="AZ68" s="581">
        <v>317000</v>
      </c>
      <c r="BB68" s="1170" t="s">
        <v>156</v>
      </c>
      <c r="BC68" s="1170" t="s">
        <v>156</v>
      </c>
    </row>
    <row r="69" spans="1:53" ht="15" customHeight="1" thickBot="1" thickTop="1">
      <c r="A69" s="210"/>
      <c r="B69" s="1424"/>
      <c r="C69" s="1425"/>
      <c r="D69" s="34"/>
      <c r="E69" s="34"/>
      <c r="F69" s="34"/>
      <c r="G69" s="34"/>
      <c r="H69" s="34"/>
      <c r="I69" s="34"/>
      <c r="J69" s="34"/>
      <c r="K69" s="34"/>
      <c r="M69" s="10"/>
      <c r="N69" s="10"/>
      <c r="O69" s="91"/>
      <c r="P69" s="10"/>
      <c r="Q69" s="10"/>
      <c r="R69" s="10"/>
      <c r="T69" s="350"/>
      <c r="AT69" s="88"/>
      <c r="AU69" s="88"/>
      <c r="AV69" s="88"/>
      <c r="AW69" s="88"/>
      <c r="AX69" s="88"/>
      <c r="AY69" s="88"/>
      <c r="AZ69" s="88"/>
      <c r="BA69" s="88"/>
    </row>
    <row r="70" spans="1:28" ht="12.75" customHeight="1" thickBot="1">
      <c r="A70" s="1422"/>
      <c r="B70" s="1423"/>
      <c r="C70" s="406" t="s">
        <v>158</v>
      </c>
      <c r="D70" s="332">
        <v>0</v>
      </c>
      <c r="E70" s="332">
        <v>0</v>
      </c>
      <c r="F70" s="332">
        <v>0</v>
      </c>
      <c r="G70" s="332">
        <v>0</v>
      </c>
      <c r="H70" s="332">
        <v>0</v>
      </c>
      <c r="I70" s="332">
        <v>0</v>
      </c>
      <c r="J70" s="332">
        <v>0</v>
      </c>
      <c r="K70" s="333">
        <v>0</v>
      </c>
      <c r="M70" s="10"/>
      <c r="N70" s="10"/>
      <c r="O70" s="10"/>
      <c r="P70" s="10"/>
      <c r="Q70" s="10"/>
      <c r="R70" s="10"/>
      <c r="T70" s="350"/>
      <c r="AB70" s="88"/>
    </row>
    <row r="71" spans="3:28" ht="12.75" customHeight="1" thickBot="1">
      <c r="C71" s="406" t="s">
        <v>175</v>
      </c>
      <c r="D71" s="332">
        <v>7</v>
      </c>
      <c r="E71" s="332">
        <v>7</v>
      </c>
      <c r="F71" s="332">
        <v>-4</v>
      </c>
      <c r="G71" s="332">
        <v>-4</v>
      </c>
      <c r="H71" s="332">
        <v>9</v>
      </c>
      <c r="I71" s="332">
        <v>9</v>
      </c>
      <c r="J71" s="332">
        <v>-2</v>
      </c>
      <c r="K71" s="332">
        <v>-2</v>
      </c>
      <c r="M71" s="10"/>
      <c r="N71" s="10"/>
      <c r="O71" s="10"/>
      <c r="P71" s="10"/>
      <c r="Q71" s="10"/>
      <c r="R71" s="10"/>
      <c r="AB71" s="88"/>
    </row>
    <row r="72" spans="13:28" ht="12.75" customHeight="1">
      <c r="M72" s="10"/>
      <c r="N72" s="10"/>
      <c r="O72" s="10"/>
      <c r="P72" s="10"/>
      <c r="Q72" s="10"/>
      <c r="R72" s="10"/>
      <c r="AB72" s="88"/>
    </row>
    <row r="73" spans="13:18" ht="12.75" customHeight="1">
      <c r="M73" s="10"/>
      <c r="N73" s="10"/>
      <c r="O73" s="10"/>
      <c r="P73" s="10"/>
      <c r="Q73" s="10"/>
      <c r="R73" s="10"/>
    </row>
    <row r="74" spans="13:18" ht="12.75" customHeight="1">
      <c r="M74" s="10"/>
      <c r="N74" s="10"/>
      <c r="O74" s="10"/>
      <c r="P74" s="10"/>
      <c r="Q74" s="10"/>
      <c r="R74" s="10"/>
    </row>
    <row r="75" spans="13:18" ht="12.75" customHeight="1">
      <c r="M75" s="10"/>
      <c r="N75" s="10"/>
      <c r="O75" s="10"/>
      <c r="P75" s="10"/>
      <c r="Q75" s="10"/>
      <c r="R75" s="10"/>
    </row>
    <row r="76" spans="13:18" ht="12.75" customHeight="1">
      <c r="M76" s="10"/>
      <c r="N76" s="10"/>
      <c r="O76" s="10"/>
      <c r="P76" s="10"/>
      <c r="Q76" s="10"/>
      <c r="R76" s="10"/>
    </row>
    <row r="92" ht="12.75" customHeight="1">
      <c r="AM92" s="289"/>
    </row>
    <row r="93" ht="12.75" customHeight="1">
      <c r="AM93" s="289"/>
    </row>
    <row r="94" ht="12.75" customHeight="1">
      <c r="AM94" s="289"/>
    </row>
  </sheetData>
  <sheetProtection selectLockedCells="1"/>
  <mergeCells count="24">
    <mergeCell ref="AY8:AZ8"/>
    <mergeCell ref="AW8:AX8"/>
    <mergeCell ref="D8:G8"/>
    <mergeCell ref="J9:K9"/>
    <mergeCell ref="F9:G9"/>
    <mergeCell ref="H8:K8"/>
    <mergeCell ref="A70:B70"/>
    <mergeCell ref="B69:C69"/>
    <mergeCell ref="AE9:AF9"/>
    <mergeCell ref="D9:E9"/>
    <mergeCell ref="H9:I9"/>
    <mergeCell ref="D2:D3"/>
    <mergeCell ref="E2:E3"/>
    <mergeCell ref="B6:D6"/>
    <mergeCell ref="I4:K4"/>
    <mergeCell ref="H2:I2"/>
    <mergeCell ref="AT2:AV4"/>
    <mergeCell ref="AG9:AH9"/>
    <mergeCell ref="AI9:AJ9"/>
    <mergeCell ref="AK9:AL9"/>
    <mergeCell ref="AI6:AL6"/>
    <mergeCell ref="AE7:AL7"/>
    <mergeCell ref="AE8:AH8"/>
    <mergeCell ref="AI8:AL8"/>
  </mergeCells>
  <conditionalFormatting sqref="AW11:AZ68">
    <cfRule type="cellIs" priority="2" dxfId="21" operator="equal" stopIfTrue="1">
      <formula>$AW$3</formula>
    </cfRule>
    <cfRule type="cellIs" priority="3" dxfId="5" operator="equal" stopIfTrue="1">
      <formula>$AW$4</formula>
    </cfRule>
    <cfRule type="cellIs" priority="4" dxfId="23" operator="equal" stopIfTrue="1">
      <formula>$AW$2</formula>
    </cfRule>
  </conditionalFormatting>
  <conditionalFormatting sqref="D71:K71">
    <cfRule type="cellIs" priority="5" dxfId="0" operator="greaterThan" stopIfTrue="1">
      <formula>0</formula>
    </cfRule>
  </conditionalFormatting>
  <conditionalFormatting sqref="BB11:BC68">
    <cfRule type="containsText" priority="1" dxfId="25" operator="containsText" stopIfTrue="1" text="CHECK">
      <formula>NOT(ISERROR(SEARCH("CHECK",BB11)))</formula>
    </cfRule>
  </conditionalFormatting>
  <printOptions horizontalCentered="1"/>
  <pageMargins left="0.1968503937007874" right="0.1968503937007874" top="0.1968503937007874" bottom="0.1968503937007874" header="0" footer="0"/>
  <pageSetup horizontalDpi="600" verticalDpi="600" orientation="landscape" paperSize="9" scale="56" r:id="rId3"/>
  <colBreaks count="1" manualBreakCount="1">
    <brk id="11" max="65535" man="1"/>
  </colBreaks>
  <drawing r:id="rId2"/>
  <tableParts>
    <tablePart r:id="rId1"/>
  </tableParts>
</worksheet>
</file>

<file path=xl/worksheets/sheet7.xml><?xml version="1.0" encoding="utf-8"?>
<worksheet xmlns="http://schemas.openxmlformats.org/spreadsheetml/2006/main" xmlns:r="http://schemas.openxmlformats.org/officeDocument/2006/relationships">
  <sheetPr>
    <tabColor indexed="57"/>
  </sheetPr>
  <dimension ref="A2:P38"/>
  <sheetViews>
    <sheetView showGridLines="0" zoomScale="70" zoomScaleNormal="70" zoomScaleSheetLayoutView="75" zoomScalePageLayoutView="0" workbookViewId="0" topLeftCell="A1">
      <selection activeCell="A1" sqref="A1"/>
    </sheetView>
  </sheetViews>
  <sheetFormatPr defaultColWidth="10.875" defaultRowHeight="12.75"/>
  <cols>
    <col min="1" max="1" width="8.375" style="86" customWidth="1"/>
    <col min="2" max="2" width="36.875" style="86" customWidth="1"/>
    <col min="3" max="3" width="25.875" style="86" customWidth="1"/>
    <col min="4" max="4" width="11.75390625" style="86" customWidth="1"/>
    <col min="5" max="6" width="22.75390625" style="86" customWidth="1"/>
    <col min="7" max="7" width="5.625" style="86" customWidth="1"/>
    <col min="8" max="8" width="5.75390625" style="86" customWidth="1"/>
    <col min="9" max="16384" width="10.875" style="86" customWidth="1"/>
  </cols>
  <sheetData>
    <row r="1" ht="13.5" thickBot="1"/>
    <row r="2" spans="1:10" ht="12.75" customHeight="1">
      <c r="A2" s="638"/>
      <c r="B2" s="639"/>
      <c r="C2" s="639"/>
      <c r="D2" s="640" t="s">
        <v>9</v>
      </c>
      <c r="E2" s="828" t="s">
        <v>435</v>
      </c>
      <c r="F2" s="129" t="s">
        <v>250</v>
      </c>
      <c r="G2" s="182"/>
      <c r="H2" s="182"/>
      <c r="I2" s="182"/>
      <c r="J2" s="182"/>
    </row>
    <row r="3" spans="1:10" ht="12.75" customHeight="1">
      <c r="A3" s="641"/>
      <c r="B3" s="211"/>
      <c r="C3" s="211"/>
      <c r="D3" s="335" t="s">
        <v>255</v>
      </c>
      <c r="E3" s="212"/>
      <c r="F3" s="130"/>
      <c r="G3" s="182"/>
      <c r="H3" s="182"/>
      <c r="I3" s="182"/>
      <c r="J3" s="182"/>
    </row>
    <row r="4" spans="1:10" ht="12.75" customHeight="1">
      <c r="A4" s="641"/>
      <c r="B4" s="211"/>
      <c r="C4" s="211"/>
      <c r="D4" s="1283" t="s">
        <v>238</v>
      </c>
      <c r="E4" s="1294"/>
      <c r="F4" s="1295"/>
      <c r="G4" s="182"/>
      <c r="H4" s="182"/>
      <c r="I4" s="182"/>
      <c r="J4" s="182"/>
    </row>
    <row r="5" spans="1:10" ht="12.75" customHeight="1">
      <c r="A5" s="641"/>
      <c r="B5" s="642"/>
      <c r="C5" s="211"/>
      <c r="D5" s="335" t="s">
        <v>251</v>
      </c>
      <c r="E5" s="131"/>
      <c r="F5" s="130"/>
      <c r="G5" s="182"/>
      <c r="H5" s="182"/>
      <c r="I5" s="182"/>
      <c r="J5" s="182"/>
    </row>
    <row r="6" spans="1:10" ht="12.75" customHeight="1">
      <c r="A6" s="643" t="s">
        <v>238</v>
      </c>
      <c r="B6" s="211"/>
      <c r="C6" s="211"/>
      <c r="D6" s="1283"/>
      <c r="E6" s="1294"/>
      <c r="F6" s="1295"/>
      <c r="G6" s="182"/>
      <c r="H6" s="182"/>
      <c r="I6" s="182"/>
      <c r="J6" s="182"/>
    </row>
    <row r="7" spans="1:10" ht="12.75" customHeight="1">
      <c r="A7" s="641"/>
      <c r="B7" s="211"/>
      <c r="C7" s="211"/>
      <c r="D7" s="644" t="s">
        <v>177</v>
      </c>
      <c r="E7" s="212"/>
      <c r="F7" s="695" t="e">
        <f>#REF!</f>
        <v>#REF!</v>
      </c>
      <c r="G7" s="182"/>
      <c r="H7" s="182"/>
      <c r="I7" s="182"/>
      <c r="J7" s="182"/>
    </row>
    <row r="8" spans="1:10" ht="12.75" customHeight="1">
      <c r="A8" s="645"/>
      <c r="B8" s="646"/>
      <c r="C8" s="646"/>
      <c r="D8" s="335" t="s">
        <v>254</v>
      </c>
      <c r="E8" s="212"/>
      <c r="F8" s="130"/>
      <c r="G8" s="182"/>
      <c r="H8" s="182"/>
      <c r="I8" s="182"/>
      <c r="J8" s="182"/>
    </row>
    <row r="9" spans="1:13" ht="12.75" customHeight="1">
      <c r="A9" s="645"/>
      <c r="B9" s="1427" t="s">
        <v>10</v>
      </c>
      <c r="C9" s="1427"/>
      <c r="D9" s="647"/>
      <c r="E9" s="648"/>
      <c r="F9" s="649"/>
      <c r="G9" s="182"/>
      <c r="H9" s="182"/>
      <c r="I9" s="182"/>
      <c r="J9" s="182"/>
      <c r="K9" s="1296" t="s">
        <v>181</v>
      </c>
      <c r="L9" s="1296"/>
      <c r="M9" s="1296"/>
    </row>
    <row r="10" spans="1:13" s="87" customFormat="1" ht="12.75" customHeight="1">
      <c r="A10" s="650"/>
      <c r="B10" s="1427"/>
      <c r="C10" s="1427"/>
      <c r="D10" s="651"/>
      <c r="E10" s="211"/>
      <c r="F10" s="652"/>
      <c r="G10" s="211"/>
      <c r="H10" s="211"/>
      <c r="I10" s="211"/>
      <c r="J10" s="211"/>
      <c r="K10" s="1296"/>
      <c r="L10" s="1296"/>
      <c r="M10" s="1296"/>
    </row>
    <row r="11" spans="1:13" s="87" customFormat="1" ht="12.75" customHeight="1">
      <c r="A11" s="650"/>
      <c r="B11" s="1452" t="s">
        <v>245</v>
      </c>
      <c r="C11" s="1452"/>
      <c r="D11" s="651"/>
      <c r="E11" s="211"/>
      <c r="F11" s="652"/>
      <c r="G11" s="211"/>
      <c r="H11" s="211"/>
      <c r="I11" s="211"/>
      <c r="J11" s="211"/>
      <c r="K11" s="1296"/>
      <c r="L11" s="1296"/>
      <c r="M11" s="1296"/>
    </row>
    <row r="12" spans="1:13" s="87" customFormat="1" ht="12.75" customHeight="1">
      <c r="A12" s="650"/>
      <c r="B12" s="653"/>
      <c r="C12" s="654"/>
      <c r="D12" s="651"/>
      <c r="E12" s="211"/>
      <c r="F12" s="652"/>
      <c r="G12" s="211"/>
      <c r="H12" s="211"/>
      <c r="I12" s="211"/>
      <c r="J12" s="211"/>
      <c r="K12" s="1296"/>
      <c r="L12" s="1296"/>
      <c r="M12" s="1296"/>
    </row>
    <row r="13" spans="1:13" s="87" customFormat="1" ht="12" customHeight="1">
      <c r="A13" s="650"/>
      <c r="B13" s="1452" t="s">
        <v>11</v>
      </c>
      <c r="C13" s="1452"/>
      <c r="D13" s="651"/>
      <c r="E13" s="211"/>
      <c r="F13" s="652"/>
      <c r="G13" s="211"/>
      <c r="H13" s="211"/>
      <c r="I13" s="211"/>
      <c r="J13" s="211"/>
      <c r="L13" s="1293" t="s">
        <v>32</v>
      </c>
      <c r="M13" s="1293"/>
    </row>
    <row r="14" spans="1:13" s="87" customFormat="1" ht="12.75" customHeight="1" thickBot="1">
      <c r="A14" s="655"/>
      <c r="B14" s="656"/>
      <c r="C14" s="656"/>
      <c r="D14" s="656"/>
      <c r="E14" s="657"/>
      <c r="F14" s="658"/>
      <c r="G14" s="707" t="s">
        <v>182</v>
      </c>
      <c r="H14" s="707" t="s">
        <v>182</v>
      </c>
      <c r="I14" s="707" t="s">
        <v>183</v>
      </c>
      <c r="J14" s="707" t="s">
        <v>183</v>
      </c>
      <c r="L14" s="1293"/>
      <c r="M14" s="1293"/>
    </row>
    <row r="15" spans="1:16" ht="12.75" customHeight="1">
      <c r="A15" s="1451" t="s">
        <v>60</v>
      </c>
      <c r="B15" s="1453" t="s">
        <v>12</v>
      </c>
      <c r="C15" s="1454"/>
      <c r="D15" s="659"/>
      <c r="E15" s="660"/>
      <c r="F15" s="661"/>
      <c r="G15" s="899"/>
      <c r="H15" s="899"/>
      <c r="I15" s="899"/>
      <c r="J15" s="899"/>
      <c r="K15" s="1442" t="s">
        <v>60</v>
      </c>
      <c r="L15" s="1445" t="s">
        <v>12</v>
      </c>
      <c r="M15" s="1446"/>
      <c r="N15" s="1088"/>
      <c r="O15" s="1089"/>
      <c r="P15" s="1090"/>
    </row>
    <row r="16" spans="1:16" ht="12.75" customHeight="1">
      <c r="A16" s="1443"/>
      <c r="B16" s="1447"/>
      <c r="C16" s="1448"/>
      <c r="D16" s="662" t="s">
        <v>249</v>
      </c>
      <c r="E16" s="662">
        <v>2013</v>
      </c>
      <c r="F16" s="1091">
        <v>2014</v>
      </c>
      <c r="G16" s="703">
        <v>2013</v>
      </c>
      <c r="H16" s="704">
        <v>2014</v>
      </c>
      <c r="I16" s="704">
        <v>2013</v>
      </c>
      <c r="J16" s="212">
        <v>2014</v>
      </c>
      <c r="K16" s="1443"/>
      <c r="L16" s="1447"/>
      <c r="M16" s="1448"/>
      <c r="N16" s="662" t="s">
        <v>249</v>
      </c>
      <c r="O16" s="662">
        <v>2013</v>
      </c>
      <c r="P16" s="1091">
        <v>2014</v>
      </c>
    </row>
    <row r="17" spans="1:16" ht="12.75" customHeight="1">
      <c r="A17" s="1444"/>
      <c r="B17" s="1449"/>
      <c r="C17" s="1450"/>
      <c r="D17" s="663" t="s">
        <v>238</v>
      </c>
      <c r="E17" s="663" t="s">
        <v>247</v>
      </c>
      <c r="F17" s="664" t="s">
        <v>247</v>
      </c>
      <c r="G17" s="705"/>
      <c r="H17" s="706"/>
      <c r="I17" s="706"/>
      <c r="J17" s="707"/>
      <c r="K17" s="1444"/>
      <c r="L17" s="1449"/>
      <c r="M17" s="1450"/>
      <c r="N17" s="663" t="s">
        <v>238</v>
      </c>
      <c r="O17" s="663" t="s">
        <v>247</v>
      </c>
      <c r="P17" s="664" t="s">
        <v>247</v>
      </c>
    </row>
    <row r="18" spans="1:16" ht="12.75" customHeight="1">
      <c r="A18" s="1439" t="s">
        <v>392</v>
      </c>
      <c r="B18" s="1440"/>
      <c r="C18" s="1440"/>
      <c r="D18" s="1440"/>
      <c r="E18" s="1440"/>
      <c r="F18" s="1441"/>
      <c r="G18" s="1092"/>
      <c r="H18" s="1093"/>
      <c r="I18" s="1093"/>
      <c r="J18" s="1094"/>
      <c r="K18" s="1439" t="s">
        <v>74</v>
      </c>
      <c r="L18" s="1440"/>
      <c r="M18" s="1440"/>
      <c r="N18" s="1440"/>
      <c r="O18" s="1440"/>
      <c r="P18" s="1441"/>
    </row>
    <row r="19" spans="1:16" s="379" customFormat="1" ht="13.5" customHeight="1">
      <c r="A19" s="1095">
        <v>1</v>
      </c>
      <c r="B19" s="1096" t="s">
        <v>73</v>
      </c>
      <c r="C19" s="1097"/>
      <c r="D19" s="1098" t="s">
        <v>58</v>
      </c>
      <c r="E19" s="1099">
        <v>11598.3</v>
      </c>
      <c r="F19" s="1099">
        <v>12385.814</v>
      </c>
      <c r="G19" s="712"/>
      <c r="H19" s="713"/>
      <c r="I19" s="713"/>
      <c r="J19" s="714"/>
      <c r="K19" s="665">
        <v>1</v>
      </c>
      <c r="L19" s="666" t="s">
        <v>73</v>
      </c>
      <c r="M19" s="667"/>
      <c r="N19" s="668" t="s">
        <v>58</v>
      </c>
      <c r="O19" s="1100">
        <v>0</v>
      </c>
      <c r="P19" s="1101">
        <v>0</v>
      </c>
    </row>
    <row r="20" spans="1:16" s="379" customFormat="1" ht="13.5" customHeight="1">
      <c r="A20" s="1102" t="s">
        <v>261</v>
      </c>
      <c r="B20" s="1103" t="s">
        <v>242</v>
      </c>
      <c r="C20" s="1104"/>
      <c r="D20" s="1098" t="s">
        <v>58</v>
      </c>
      <c r="E20" s="1099">
        <v>9751.4</v>
      </c>
      <c r="F20" s="1099">
        <v>10543.797</v>
      </c>
      <c r="G20" s="712"/>
      <c r="H20" s="713"/>
      <c r="I20" s="713"/>
      <c r="J20" s="714"/>
      <c r="K20" s="669" t="s">
        <v>261</v>
      </c>
      <c r="L20" s="218" t="s">
        <v>242</v>
      </c>
      <c r="M20" s="670"/>
      <c r="N20" s="668" t="s">
        <v>58</v>
      </c>
      <c r="O20" s="1100">
        <v>0</v>
      </c>
      <c r="P20" s="1101">
        <v>0</v>
      </c>
    </row>
    <row r="21" spans="1:16" s="379" customFormat="1" ht="13.5" customHeight="1">
      <c r="A21" s="1105" t="s">
        <v>333</v>
      </c>
      <c r="B21" s="1103" t="s">
        <v>13</v>
      </c>
      <c r="C21" s="1106"/>
      <c r="D21" s="1098" t="s">
        <v>58</v>
      </c>
      <c r="E21" s="1107">
        <v>1846.9</v>
      </c>
      <c r="F21" s="1107">
        <v>1842.0169999999998</v>
      </c>
      <c r="G21" s="712"/>
      <c r="H21" s="713"/>
      <c r="I21" s="713"/>
      <c r="J21" s="714"/>
      <c r="K21" s="671" t="s">
        <v>333</v>
      </c>
      <c r="L21" s="218" t="s">
        <v>13</v>
      </c>
      <c r="M21" s="672"/>
      <c r="N21" s="668" t="s">
        <v>58</v>
      </c>
      <c r="O21" s="1100">
        <v>0</v>
      </c>
      <c r="P21" s="1101">
        <v>0</v>
      </c>
    </row>
    <row r="22" spans="1:16" s="88" customFormat="1" ht="13.5" customHeight="1">
      <c r="A22" s="665"/>
      <c r="B22" s="666" t="s">
        <v>61</v>
      </c>
      <c r="C22" s="667"/>
      <c r="D22" s="668" t="s">
        <v>58</v>
      </c>
      <c r="E22" s="307">
        <v>244.3</v>
      </c>
      <c r="F22" s="307">
        <v>265.672</v>
      </c>
      <c r="G22" s="1108"/>
      <c r="H22" s="1109"/>
      <c r="I22" s="1109"/>
      <c r="J22" s="1110"/>
      <c r="K22" s="665"/>
      <c r="L22" s="666" t="s">
        <v>61</v>
      </c>
      <c r="M22" s="667"/>
      <c r="N22" s="1111" t="s">
        <v>58</v>
      </c>
      <c r="O22" s="1112">
        <v>0</v>
      </c>
      <c r="P22" s="306">
        <v>0</v>
      </c>
    </row>
    <row r="23" spans="1:16" s="88" customFormat="1" ht="13.5" customHeight="1">
      <c r="A23" s="669"/>
      <c r="B23" s="218" t="s">
        <v>242</v>
      </c>
      <c r="C23" s="670"/>
      <c r="D23" s="668" t="s">
        <v>58</v>
      </c>
      <c r="E23" s="306">
        <v>240.4</v>
      </c>
      <c r="F23" s="306">
        <v>261.879</v>
      </c>
      <c r="G23" s="1108"/>
      <c r="H23" s="1109"/>
      <c r="I23" s="1109"/>
      <c r="J23" s="1110"/>
      <c r="K23" s="669"/>
      <c r="L23" s="218" t="s">
        <v>242</v>
      </c>
      <c r="M23" s="670"/>
      <c r="N23" s="1111" t="s">
        <v>58</v>
      </c>
      <c r="O23" s="1113"/>
      <c r="P23" s="1114"/>
    </row>
    <row r="24" spans="1:16" s="88" customFormat="1" ht="13.5" customHeight="1">
      <c r="A24" s="669"/>
      <c r="B24" s="673" t="s">
        <v>13</v>
      </c>
      <c r="C24" s="672"/>
      <c r="D24" s="668" t="s">
        <v>58</v>
      </c>
      <c r="E24" s="306">
        <v>3.9</v>
      </c>
      <c r="F24" s="306">
        <v>3.793</v>
      </c>
      <c r="G24" s="1108"/>
      <c r="H24" s="1109"/>
      <c r="I24" s="1109"/>
      <c r="J24" s="1110"/>
      <c r="K24" s="669"/>
      <c r="L24" s="673" t="s">
        <v>13</v>
      </c>
      <c r="M24" s="672"/>
      <c r="N24" s="1111" t="s">
        <v>58</v>
      </c>
      <c r="O24" s="1115"/>
      <c r="P24" s="1114"/>
    </row>
    <row r="25" spans="1:16" s="88" customFormat="1" ht="13.5" customHeight="1">
      <c r="A25" s="669"/>
      <c r="B25" s="666" t="s">
        <v>14</v>
      </c>
      <c r="C25" s="667"/>
      <c r="D25" s="668" t="s">
        <v>58</v>
      </c>
      <c r="E25" s="306">
        <v>0</v>
      </c>
      <c r="F25" s="306">
        <v>0</v>
      </c>
      <c r="G25" s="1108"/>
      <c r="H25" s="1109"/>
      <c r="I25" s="1109"/>
      <c r="J25" s="1110"/>
      <c r="K25" s="669"/>
      <c r="L25" s="666" t="s">
        <v>14</v>
      </c>
      <c r="M25" s="667"/>
      <c r="N25" s="1111" t="s">
        <v>58</v>
      </c>
      <c r="O25" s="1112">
        <v>0</v>
      </c>
      <c r="P25" s="306">
        <v>0</v>
      </c>
    </row>
    <row r="26" spans="1:16" s="88" customFormat="1" ht="13.5" customHeight="1">
      <c r="A26" s="669"/>
      <c r="B26" s="218" t="s">
        <v>242</v>
      </c>
      <c r="C26" s="670"/>
      <c r="D26" s="668" t="s">
        <v>58</v>
      </c>
      <c r="E26" s="306">
        <v>0</v>
      </c>
      <c r="F26" s="306">
        <v>0</v>
      </c>
      <c r="G26" s="1108"/>
      <c r="H26" s="1109"/>
      <c r="I26" s="1109"/>
      <c r="J26" s="1110"/>
      <c r="K26" s="669"/>
      <c r="L26" s="218" t="s">
        <v>242</v>
      </c>
      <c r="M26" s="670"/>
      <c r="N26" s="1111" t="s">
        <v>58</v>
      </c>
      <c r="O26" s="1115"/>
      <c r="P26" s="1114"/>
    </row>
    <row r="27" spans="1:16" s="88" customFormat="1" ht="13.5" customHeight="1">
      <c r="A27" s="669"/>
      <c r="B27" s="673" t="s">
        <v>13</v>
      </c>
      <c r="C27" s="672"/>
      <c r="D27" s="668" t="s">
        <v>58</v>
      </c>
      <c r="E27" s="306">
        <v>0</v>
      </c>
      <c r="F27" s="306">
        <v>0</v>
      </c>
      <c r="G27" s="1108"/>
      <c r="H27" s="1109"/>
      <c r="I27" s="1109"/>
      <c r="J27" s="1110"/>
      <c r="K27" s="669"/>
      <c r="L27" s="673" t="s">
        <v>13</v>
      </c>
      <c r="M27" s="672"/>
      <c r="N27" s="1111" t="s">
        <v>58</v>
      </c>
      <c r="O27" s="1115"/>
      <c r="P27" s="1114"/>
    </row>
    <row r="28" spans="1:16" s="88" customFormat="1" ht="13.5" customHeight="1">
      <c r="A28" s="669"/>
      <c r="B28" s="666" t="s">
        <v>62</v>
      </c>
      <c r="C28" s="667"/>
      <c r="D28" s="668" t="s">
        <v>58</v>
      </c>
      <c r="E28" s="306">
        <v>11354</v>
      </c>
      <c r="F28" s="306">
        <v>12120.142</v>
      </c>
      <c r="G28" s="1108"/>
      <c r="H28" s="1109"/>
      <c r="I28" s="1109"/>
      <c r="J28" s="1110"/>
      <c r="K28" s="669"/>
      <c r="L28" s="666" t="s">
        <v>62</v>
      </c>
      <c r="M28" s="667"/>
      <c r="N28" s="1111" t="s">
        <v>58</v>
      </c>
      <c r="O28" s="1112">
        <v>0</v>
      </c>
      <c r="P28" s="306">
        <v>0</v>
      </c>
    </row>
    <row r="29" spans="1:16" s="88" customFormat="1" ht="13.5" customHeight="1">
      <c r="A29" s="669"/>
      <c r="B29" s="218" t="s">
        <v>242</v>
      </c>
      <c r="C29" s="670"/>
      <c r="D29" s="668" t="s">
        <v>58</v>
      </c>
      <c r="E29" s="306">
        <v>9511</v>
      </c>
      <c r="F29" s="306">
        <v>10281.918</v>
      </c>
      <c r="G29" s="1108"/>
      <c r="H29" s="1109"/>
      <c r="I29" s="1109"/>
      <c r="J29" s="1110"/>
      <c r="K29" s="669"/>
      <c r="L29" s="218" t="s">
        <v>242</v>
      </c>
      <c r="M29" s="670"/>
      <c r="N29" s="1111" t="s">
        <v>58</v>
      </c>
      <c r="O29" s="1115"/>
      <c r="P29" s="1114"/>
    </row>
    <row r="30" spans="1:16" s="88" customFormat="1" ht="13.5" customHeight="1" thickBot="1">
      <c r="A30" s="674"/>
      <c r="B30" s="675" t="s">
        <v>13</v>
      </c>
      <c r="C30" s="676"/>
      <c r="D30" s="677" t="s">
        <v>58</v>
      </c>
      <c r="E30" s="308">
        <v>1843</v>
      </c>
      <c r="F30" s="308">
        <v>1838.224</v>
      </c>
      <c r="G30" s="1108"/>
      <c r="H30" s="1109"/>
      <c r="I30" s="1109"/>
      <c r="J30" s="1110"/>
      <c r="K30" s="674"/>
      <c r="L30" s="675" t="s">
        <v>13</v>
      </c>
      <c r="M30" s="676"/>
      <c r="N30" s="1116" t="s">
        <v>58</v>
      </c>
      <c r="O30" s="1117"/>
      <c r="P30" s="1118"/>
    </row>
    <row r="31" spans="1:11" s="88" customFormat="1" ht="13.5" customHeight="1" thickBot="1">
      <c r="A31" s="685"/>
      <c r="B31" s="218"/>
      <c r="C31" s="686"/>
      <c r="D31" s="406" t="s">
        <v>158</v>
      </c>
      <c r="E31" s="332">
        <v>0</v>
      </c>
      <c r="F31" s="332">
        <v>0</v>
      </c>
      <c r="G31" s="338"/>
      <c r="H31" s="338"/>
      <c r="I31" s="338"/>
      <c r="J31" s="218"/>
      <c r="K31" s="686"/>
    </row>
    <row r="32" spans="1:11" s="88" customFormat="1" ht="13.5" customHeight="1" thickBot="1">
      <c r="A32" s="685"/>
      <c r="B32" s="218"/>
      <c r="C32" s="686"/>
      <c r="D32" s="406" t="s">
        <v>175</v>
      </c>
      <c r="E32" s="332">
        <v>0</v>
      </c>
      <c r="F32" s="332">
        <v>0</v>
      </c>
      <c r="G32" s="338"/>
      <c r="H32" s="338"/>
      <c r="I32" s="338"/>
      <c r="J32" s="218"/>
      <c r="K32" s="686"/>
    </row>
    <row r="33" spans="1:10" s="88" customFormat="1" ht="19.5" customHeight="1">
      <c r="A33" s="687" t="s">
        <v>21</v>
      </c>
      <c r="B33" s="688"/>
      <c r="C33" s="688"/>
      <c r="D33" s="689"/>
      <c r="E33" s="690"/>
      <c r="F33" s="691"/>
      <c r="G33" s="86"/>
      <c r="H33" s="86"/>
      <c r="I33" s="86"/>
      <c r="J33" s="86"/>
    </row>
    <row r="34" spans="1:6" ht="18.75" customHeight="1">
      <c r="A34" s="633" t="s">
        <v>63</v>
      </c>
      <c r="B34" s="634" t="s">
        <v>64</v>
      </c>
      <c r="C34" s="214"/>
      <c r="D34" s="214"/>
      <c r="E34" s="214"/>
      <c r="F34" s="213"/>
    </row>
    <row r="35" spans="1:6" ht="17.25" customHeight="1">
      <c r="A35" s="219"/>
      <c r="B35" s="635" t="s">
        <v>66</v>
      </c>
      <c r="C35" s="214"/>
      <c r="D35" s="214"/>
      <c r="E35" s="214"/>
      <c r="F35" s="213"/>
    </row>
    <row r="36" spans="1:6" ht="17.25" customHeight="1">
      <c r="A36" s="219"/>
      <c r="B36" s="635" t="s">
        <v>67</v>
      </c>
      <c r="C36" s="214"/>
      <c r="D36" s="214"/>
      <c r="E36" s="214"/>
      <c r="F36" s="213"/>
    </row>
    <row r="37" spans="1:6" ht="17.25" customHeight="1">
      <c r="A37" s="220"/>
      <c r="B37" s="217" t="s">
        <v>68</v>
      </c>
      <c r="C37" s="636"/>
      <c r="D37" s="636"/>
      <c r="E37" s="636"/>
      <c r="F37" s="637"/>
    </row>
    <row r="38" spans="1:6" ht="18" customHeight="1" thickBot="1">
      <c r="A38" s="221" t="s">
        <v>63</v>
      </c>
      <c r="B38" s="222" t="s">
        <v>59</v>
      </c>
      <c r="C38" s="215"/>
      <c r="D38" s="215"/>
      <c r="E38" s="215"/>
      <c r="F38" s="216"/>
    </row>
  </sheetData>
  <sheetProtection selectLockedCells="1"/>
  <mergeCells count="13">
    <mergeCell ref="D4:F4"/>
    <mergeCell ref="D6:F6"/>
    <mergeCell ref="B9:C10"/>
    <mergeCell ref="B11:C11"/>
    <mergeCell ref="B13:C13"/>
    <mergeCell ref="B15:C17"/>
    <mergeCell ref="K18:P18"/>
    <mergeCell ref="K9:M12"/>
    <mergeCell ref="L13:M14"/>
    <mergeCell ref="K15:K17"/>
    <mergeCell ref="L15:M17"/>
    <mergeCell ref="A18:F18"/>
    <mergeCell ref="A15:A17"/>
  </mergeCells>
  <conditionalFormatting sqref="E32:F32">
    <cfRule type="cellIs" priority="1" dxfId="0" operator="greaterThan" stopIfTrue="1">
      <formula>0</formula>
    </cfRule>
  </conditionalFormatting>
  <conditionalFormatting sqref="O19:P21">
    <cfRule type="cellIs" priority="2" dxfId="0" operator="notEqual" stopIfTrue="1">
      <formula>0</formula>
    </cfRule>
  </conditionalFormatting>
  <printOptions horizontalCentered="1" verticalCentered="1"/>
  <pageMargins left="0.7480314960629921" right="0.7480314960629921" top="0.984251968503937" bottom="0.984251968503937" header="0.5118110236220472" footer="0.5118110236220472"/>
  <pageSetup horizontalDpi="600" verticalDpi="600" orientation="landscape" paperSize="9" scale="86" r:id="rId2"/>
  <drawing r:id="rId1"/>
</worksheet>
</file>

<file path=xl/worksheets/sheet8.xml><?xml version="1.0" encoding="utf-8"?>
<worksheet xmlns="http://schemas.openxmlformats.org/spreadsheetml/2006/main" xmlns:r="http://schemas.openxmlformats.org/officeDocument/2006/relationships">
  <sheetPr>
    <tabColor indexed="16"/>
    <pageSetUpPr fitToPage="1"/>
  </sheetPr>
  <dimension ref="A1:L70"/>
  <sheetViews>
    <sheetView showGridLines="0" zoomScale="55" zoomScaleNormal="55" zoomScalePageLayoutView="0" workbookViewId="0" topLeftCell="A1">
      <selection activeCell="L85" sqref="L85"/>
    </sheetView>
  </sheetViews>
  <sheetFormatPr defaultColWidth="9.625" defaultRowHeight="12.75"/>
  <cols>
    <col min="1" max="1" width="9.875" style="756" customWidth="1"/>
    <col min="2" max="2" width="30.00390625" style="779" bestFit="1" customWidth="1"/>
    <col min="3" max="3" width="13.50390625" style="757" bestFit="1" customWidth="1"/>
    <col min="4" max="4" width="27.75390625" style="757" customWidth="1"/>
    <col min="5" max="12" width="15.375" style="757" customWidth="1"/>
    <col min="13" max="16384" width="9.625" style="757" customWidth="1"/>
  </cols>
  <sheetData>
    <row r="1" spans="1:12" s="765" customFormat="1" ht="15" customHeight="1" thickBot="1">
      <c r="A1" s="1203" t="s">
        <v>238</v>
      </c>
      <c r="B1" s="1204"/>
      <c r="C1" s="1205"/>
      <c r="D1" s="1205"/>
      <c r="E1" s="1205"/>
      <c r="F1" s="1205"/>
      <c r="G1" s="1205"/>
      <c r="H1" s="1205"/>
      <c r="I1" s="1205"/>
      <c r="J1" s="1205"/>
      <c r="K1" s="1205"/>
      <c r="L1" s="1205"/>
    </row>
    <row r="2" spans="1:12" s="765" customFormat="1" ht="15" customHeight="1">
      <c r="A2" s="1206"/>
      <c r="B2" s="1207" t="s">
        <v>238</v>
      </c>
      <c r="C2" s="1208"/>
      <c r="D2" s="1208"/>
      <c r="E2" s="1208"/>
      <c r="F2" s="1208"/>
      <c r="G2" s="1209" t="s">
        <v>347</v>
      </c>
      <c r="H2" s="828" t="s">
        <v>435</v>
      </c>
      <c r="I2" s="1209" t="s">
        <v>250</v>
      </c>
      <c r="J2" s="1210"/>
      <c r="K2" s="1211"/>
      <c r="L2" s="1212"/>
    </row>
    <row r="3" spans="1:12" s="765" customFormat="1" ht="15" customHeight="1">
      <c r="A3" s="1213"/>
      <c r="B3" s="758" t="s">
        <v>238</v>
      </c>
      <c r="C3" s="1490" t="s">
        <v>185</v>
      </c>
      <c r="D3" s="1490"/>
      <c r="E3" s="1487"/>
      <c r="F3" s="1487"/>
      <c r="G3" s="1215" t="s">
        <v>255</v>
      </c>
      <c r="H3" s="1216"/>
      <c r="I3" s="1217" t="e">
        <f>#REF!</f>
        <v>#REF!</v>
      </c>
      <c r="J3" s="1218"/>
      <c r="K3" s="1219"/>
      <c r="L3" s="152"/>
    </row>
    <row r="4" spans="1:12" s="765" customFormat="1" ht="15" customHeight="1">
      <c r="A4" s="1213"/>
      <c r="B4" s="758" t="s">
        <v>238</v>
      </c>
      <c r="C4" s="1487"/>
      <c r="D4" s="1487"/>
      <c r="E4" s="1487"/>
      <c r="F4" s="1487"/>
      <c r="G4" s="1477" t="s">
        <v>238</v>
      </c>
      <c r="H4" s="1478"/>
      <c r="I4" s="1478"/>
      <c r="J4" s="1479"/>
      <c r="K4" s="1219"/>
      <c r="L4" s="152"/>
    </row>
    <row r="5" spans="1:12" s="765" customFormat="1" ht="15" customHeight="1">
      <c r="A5" s="1213"/>
      <c r="B5" s="758"/>
      <c r="C5" s="1487"/>
      <c r="D5" s="1487"/>
      <c r="E5" s="1487"/>
      <c r="F5" s="1487"/>
      <c r="G5" s="1215" t="s">
        <v>251</v>
      </c>
      <c r="H5" s="1220"/>
      <c r="I5" s="1220" t="e">
        <f>#REF!</f>
        <v>#REF!</v>
      </c>
      <c r="J5" s="1221"/>
      <c r="K5" s="1219"/>
      <c r="L5" s="152"/>
    </row>
    <row r="6" spans="1:12" s="765" customFormat="1" ht="15" customHeight="1">
      <c r="A6" s="1213"/>
      <c r="B6" s="758"/>
      <c r="C6" s="758"/>
      <c r="D6" s="758"/>
      <c r="E6" s="759"/>
      <c r="F6" s="759"/>
      <c r="G6" s="1480"/>
      <c r="H6" s="1481"/>
      <c r="I6" s="1481"/>
      <c r="J6" s="1482"/>
      <c r="K6" s="1219"/>
      <c r="L6" s="152"/>
    </row>
    <row r="7" spans="1:12" s="765" customFormat="1" ht="15" customHeight="1">
      <c r="A7" s="1213"/>
      <c r="B7" s="1222" t="s">
        <v>238</v>
      </c>
      <c r="C7" s="1486" t="s">
        <v>245</v>
      </c>
      <c r="D7" s="1486"/>
      <c r="E7" s="1487"/>
      <c r="F7" s="1487"/>
      <c r="G7" s="1480" t="s">
        <v>238</v>
      </c>
      <c r="H7" s="1478"/>
      <c r="I7" s="1478"/>
      <c r="J7" s="1479"/>
      <c r="K7" s="1219"/>
      <c r="L7" s="152"/>
    </row>
    <row r="8" spans="1:12" s="765" customFormat="1" ht="15" customHeight="1">
      <c r="A8" s="1213"/>
      <c r="B8" s="1223"/>
      <c r="C8" s="1488" t="s">
        <v>186</v>
      </c>
      <c r="D8" s="1488"/>
      <c r="E8" s="1489"/>
      <c r="F8" s="1489"/>
      <c r="G8" s="1224" t="s">
        <v>252</v>
      </c>
      <c r="H8" s="1225" t="e">
        <f>#REF!</f>
        <v>#REF!</v>
      </c>
      <c r="I8" s="1224" t="s">
        <v>253</v>
      </c>
      <c r="J8" s="1218" t="e">
        <f>#REF!</f>
        <v>#REF!</v>
      </c>
      <c r="K8" s="1219"/>
      <c r="L8" s="152"/>
    </row>
    <row r="9" spans="1:12" s="765" customFormat="1" ht="15" customHeight="1">
      <c r="A9" s="1213"/>
      <c r="B9" s="1223"/>
      <c r="C9" s="760"/>
      <c r="D9" s="760"/>
      <c r="E9" s="760"/>
      <c r="F9" s="1226"/>
      <c r="G9" s="1224" t="s">
        <v>254</v>
      </c>
      <c r="H9" s="1217"/>
      <c r="I9" s="1217" t="e">
        <f>#REF!</f>
        <v>#REF!</v>
      </c>
      <c r="J9" s="1218"/>
      <c r="K9" s="1227"/>
      <c r="L9" s="1228"/>
    </row>
    <row r="10" spans="1:12" s="765" customFormat="1" ht="15" customHeight="1">
      <c r="A10" s="1213"/>
      <c r="B10" s="1223"/>
      <c r="C10" s="760"/>
      <c r="D10" s="760"/>
      <c r="E10" s="761"/>
      <c r="F10" s="1226"/>
      <c r="G10" s="1229"/>
      <c r="H10" s="1229"/>
      <c r="I10" s="1229"/>
      <c r="J10" s="1229"/>
      <c r="K10" s="1229"/>
      <c r="L10" s="1230"/>
    </row>
    <row r="11" spans="1:12" s="765" customFormat="1" ht="18" customHeight="1">
      <c r="A11" s="1213"/>
      <c r="B11" s="1223"/>
      <c r="C11" s="1231"/>
      <c r="D11" s="1232" t="s">
        <v>409</v>
      </c>
      <c r="E11" s="1476" t="s">
        <v>187</v>
      </c>
      <c r="F11" s="1476"/>
      <c r="G11" s="762" t="s">
        <v>238</v>
      </c>
      <c r="H11" s="1233"/>
      <c r="I11" s="1233"/>
      <c r="J11" s="1233"/>
      <c r="K11" s="1233"/>
      <c r="L11" s="1234"/>
    </row>
    <row r="12" spans="1:12" s="765" customFormat="1" ht="15" customHeight="1">
      <c r="A12" s="1235"/>
      <c r="B12" s="1236"/>
      <c r="C12" s="1237"/>
      <c r="D12" s="1237"/>
      <c r="E12" s="1238"/>
      <c r="F12" s="1238"/>
      <c r="G12" s="1483" t="s">
        <v>238</v>
      </c>
      <c r="H12" s="1484"/>
      <c r="I12" s="1484"/>
      <c r="J12" s="1484"/>
      <c r="K12" s="1484"/>
      <c r="L12" s="1485"/>
    </row>
    <row r="13" spans="1:12" s="765" customFormat="1" ht="15" customHeight="1">
      <c r="A13" s="763" t="s">
        <v>238</v>
      </c>
      <c r="B13" s="1239" t="s">
        <v>238</v>
      </c>
      <c r="C13" s="764" t="s">
        <v>238</v>
      </c>
      <c r="D13" s="764" t="s">
        <v>238</v>
      </c>
      <c r="E13" s="1463" t="s">
        <v>241</v>
      </c>
      <c r="F13" s="1464"/>
      <c r="G13" s="1464"/>
      <c r="H13" s="1469"/>
      <c r="I13" s="1463" t="s">
        <v>244</v>
      </c>
      <c r="J13" s="1464"/>
      <c r="K13" s="1464"/>
      <c r="L13" s="1465"/>
    </row>
    <row r="14" spans="1:12" s="765" customFormat="1" ht="15" customHeight="1">
      <c r="A14" s="763" t="s">
        <v>256</v>
      </c>
      <c r="B14" s="236" t="s">
        <v>188</v>
      </c>
      <c r="C14" s="236" t="s">
        <v>238</v>
      </c>
      <c r="D14" s="236" t="s">
        <v>238</v>
      </c>
      <c r="E14" s="1466" t="e">
        <f>G14-1</f>
        <v>#REF!</v>
      </c>
      <c r="F14" s="1467"/>
      <c r="G14" s="1466" t="e">
        <f>#REF!</f>
        <v>#REF!</v>
      </c>
      <c r="H14" s="1467"/>
      <c r="I14" s="1466" t="e">
        <f>G14-1</f>
        <v>#REF!</v>
      </c>
      <c r="J14" s="1467"/>
      <c r="K14" s="1466" t="e">
        <f>#REF!</f>
        <v>#REF!</v>
      </c>
      <c r="L14" s="1468"/>
    </row>
    <row r="15" spans="1:12" s="765" customFormat="1" ht="15" customHeight="1">
      <c r="A15" s="763" t="s">
        <v>238</v>
      </c>
      <c r="B15" s="236" t="s">
        <v>189</v>
      </c>
      <c r="C15" s="236" t="s">
        <v>190</v>
      </c>
      <c r="D15" s="236" t="s">
        <v>191</v>
      </c>
      <c r="E15" s="764" t="s">
        <v>239</v>
      </c>
      <c r="F15" s="164" t="s">
        <v>20</v>
      </c>
      <c r="G15" s="164" t="s">
        <v>239</v>
      </c>
      <c r="H15" s="164" t="s">
        <v>20</v>
      </c>
      <c r="I15" s="164" t="s">
        <v>239</v>
      </c>
      <c r="J15" s="164" t="s">
        <v>20</v>
      </c>
      <c r="K15" s="164" t="s">
        <v>239</v>
      </c>
      <c r="L15" s="1240" t="s">
        <v>20</v>
      </c>
    </row>
    <row r="16" spans="1:12" s="765" customFormat="1" ht="15" customHeight="1">
      <c r="A16" s="763" t="s">
        <v>238</v>
      </c>
      <c r="B16" s="1241" t="s">
        <v>238</v>
      </c>
      <c r="C16" s="1242"/>
      <c r="D16" s="1242"/>
      <c r="E16" s="1243" t="s">
        <v>192</v>
      </c>
      <c r="F16" s="1244" t="s">
        <v>238</v>
      </c>
      <c r="G16" s="1243" t="s">
        <v>192</v>
      </c>
      <c r="H16" s="1244" t="s">
        <v>238</v>
      </c>
      <c r="I16" s="1243" t="s">
        <v>192</v>
      </c>
      <c r="J16" s="1244" t="s">
        <v>238</v>
      </c>
      <c r="K16" s="1243" t="s">
        <v>192</v>
      </c>
      <c r="L16" s="1245" t="s">
        <v>238</v>
      </c>
    </row>
    <row r="17" spans="1:12" s="1247" customFormat="1" ht="16.5" customHeight="1">
      <c r="A17" s="1246" t="s">
        <v>19</v>
      </c>
      <c r="B17" s="766" t="s">
        <v>193</v>
      </c>
      <c r="C17" s="767" t="s">
        <v>238</v>
      </c>
      <c r="D17" s="767"/>
      <c r="E17" s="1264"/>
      <c r="F17" s="1264"/>
      <c r="G17" s="1264"/>
      <c r="H17" s="1264"/>
      <c r="I17" s="1264"/>
      <c r="J17" s="1264"/>
      <c r="K17" s="1264"/>
      <c r="L17" s="1265"/>
    </row>
    <row r="18" spans="1:12" s="1249" customFormat="1" ht="16.5" customHeight="1">
      <c r="A18" s="1470" t="s">
        <v>194</v>
      </c>
      <c r="B18" s="1261" t="s">
        <v>410</v>
      </c>
      <c r="C18" s="768"/>
      <c r="D18" s="768"/>
      <c r="E18" s="1274">
        <v>0.113</v>
      </c>
      <c r="F18" s="1274">
        <v>506</v>
      </c>
      <c r="G18" s="1266">
        <v>0.013</v>
      </c>
      <c r="H18" s="1266">
        <v>69</v>
      </c>
      <c r="I18" s="1274">
        <v>0</v>
      </c>
      <c r="J18" s="1278">
        <v>0</v>
      </c>
      <c r="K18" s="1266">
        <v>0.015</v>
      </c>
      <c r="L18" s="1267">
        <v>62</v>
      </c>
    </row>
    <row r="19" spans="1:12" s="1249" customFormat="1" ht="16.5" customHeight="1">
      <c r="A19" s="1471"/>
      <c r="B19" s="1248"/>
      <c r="C19" s="769"/>
      <c r="D19" s="769"/>
      <c r="E19" s="1275"/>
      <c r="F19" s="1275"/>
      <c r="G19" s="1268"/>
      <c r="H19" s="1268"/>
      <c r="I19" s="1275"/>
      <c r="J19" s="1279"/>
      <c r="K19" s="1268"/>
      <c r="L19" s="1269"/>
    </row>
    <row r="20" spans="1:12" s="1249" customFormat="1" ht="16.5" customHeight="1">
      <c r="A20" s="1471"/>
      <c r="B20" s="1248"/>
      <c r="C20" s="769"/>
      <c r="D20" s="769"/>
      <c r="E20" s="1275"/>
      <c r="F20" s="1275"/>
      <c r="G20" s="1268"/>
      <c r="H20" s="1268"/>
      <c r="I20" s="1275"/>
      <c r="J20" s="1279"/>
      <c r="K20" s="1268"/>
      <c r="L20" s="1269"/>
    </row>
    <row r="21" spans="1:12" s="1249" customFormat="1" ht="16.5" customHeight="1">
      <c r="A21" s="1471"/>
      <c r="B21" s="1248"/>
      <c r="C21" s="769"/>
      <c r="D21" s="769"/>
      <c r="E21" s="1275"/>
      <c r="F21" s="1275"/>
      <c r="G21" s="1268"/>
      <c r="H21" s="1268"/>
      <c r="I21" s="1275"/>
      <c r="J21" s="1279"/>
      <c r="K21" s="1268"/>
      <c r="L21" s="1269"/>
    </row>
    <row r="22" spans="1:12" s="1249" customFormat="1" ht="16.5" customHeight="1">
      <c r="A22" s="1471"/>
      <c r="B22" s="1248"/>
      <c r="C22" s="769"/>
      <c r="D22" s="769"/>
      <c r="E22" s="1275"/>
      <c r="F22" s="1275"/>
      <c r="G22" s="1268"/>
      <c r="H22" s="1268"/>
      <c r="I22" s="1275"/>
      <c r="J22" s="1279"/>
      <c r="K22" s="1268"/>
      <c r="L22" s="1269"/>
    </row>
    <row r="23" spans="1:12" s="1249" customFormat="1" ht="16.5" customHeight="1">
      <c r="A23" s="1471"/>
      <c r="B23" s="1248"/>
      <c r="C23" s="769"/>
      <c r="D23" s="769"/>
      <c r="E23" s="1275"/>
      <c r="F23" s="1275"/>
      <c r="G23" s="1268"/>
      <c r="H23" s="1268"/>
      <c r="I23" s="1275"/>
      <c r="J23" s="1279"/>
      <c r="K23" s="1268"/>
      <c r="L23" s="1269"/>
    </row>
    <row r="24" spans="1:12" s="1249" customFormat="1" ht="16.5" customHeight="1">
      <c r="A24" s="1471"/>
      <c r="B24" s="1248"/>
      <c r="C24" s="769"/>
      <c r="D24" s="769"/>
      <c r="E24" s="1275"/>
      <c r="F24" s="1275"/>
      <c r="G24" s="1268"/>
      <c r="H24" s="1268"/>
      <c r="I24" s="1275"/>
      <c r="J24" s="1279"/>
      <c r="K24" s="1268"/>
      <c r="L24" s="1269"/>
    </row>
    <row r="25" spans="1:12" s="1249" customFormat="1" ht="16.5" customHeight="1">
      <c r="A25" s="1471"/>
      <c r="B25" s="1248"/>
      <c r="C25" s="769"/>
      <c r="D25" s="769"/>
      <c r="E25" s="1275"/>
      <c r="F25" s="1275"/>
      <c r="G25" s="1268"/>
      <c r="H25" s="1268"/>
      <c r="I25" s="1275"/>
      <c r="J25" s="1279"/>
      <c r="K25" s="1268"/>
      <c r="L25" s="1269"/>
    </row>
    <row r="26" spans="1:12" s="1249" customFormat="1" ht="16.5" customHeight="1">
      <c r="A26" s="1472"/>
      <c r="B26" s="1250"/>
      <c r="C26" s="768"/>
      <c r="D26" s="768"/>
      <c r="E26" s="1275"/>
      <c r="F26" s="1275"/>
      <c r="G26" s="1268"/>
      <c r="H26" s="1268"/>
      <c r="I26" s="1275"/>
      <c r="J26" s="1279"/>
      <c r="K26" s="1268"/>
      <c r="L26" s="1269"/>
    </row>
    <row r="27" spans="1:12" s="1247" customFormat="1" ht="16.5" customHeight="1">
      <c r="A27" s="1246" t="s">
        <v>15</v>
      </c>
      <c r="B27" s="770" t="s">
        <v>195</v>
      </c>
      <c r="C27" s="767"/>
      <c r="D27" s="767"/>
      <c r="E27" s="1276"/>
      <c r="F27" s="1276"/>
      <c r="G27" s="1264"/>
      <c r="H27" s="1264"/>
      <c r="I27" s="1276"/>
      <c r="J27" s="1280"/>
      <c r="K27" s="1264"/>
      <c r="L27" s="1265"/>
    </row>
    <row r="28" spans="1:12" s="1249" customFormat="1" ht="16.5" customHeight="1">
      <c r="A28" s="1470" t="s">
        <v>196</v>
      </c>
      <c r="B28" s="1262" t="s">
        <v>411</v>
      </c>
      <c r="C28" s="769"/>
      <c r="D28" s="769"/>
      <c r="E28" s="1275">
        <v>1.133</v>
      </c>
      <c r="F28" s="1275">
        <v>2037</v>
      </c>
      <c r="G28" s="1268">
        <v>0.061</v>
      </c>
      <c r="H28" s="1268">
        <v>409</v>
      </c>
      <c r="I28" s="1275">
        <v>0</v>
      </c>
      <c r="J28" s="1279">
        <v>0</v>
      </c>
      <c r="K28" s="1275">
        <v>0</v>
      </c>
      <c r="L28" s="1279">
        <v>0</v>
      </c>
    </row>
    <row r="29" spans="1:12" s="1249" customFormat="1" ht="16.5" customHeight="1">
      <c r="A29" s="1471"/>
      <c r="B29" s="1262" t="s">
        <v>412</v>
      </c>
      <c r="C29" s="769"/>
      <c r="D29" s="769"/>
      <c r="E29" s="1275">
        <v>0.015</v>
      </c>
      <c r="F29" s="1275">
        <v>38</v>
      </c>
      <c r="G29" s="1268">
        <v>0.003</v>
      </c>
      <c r="H29" s="1268">
        <v>8</v>
      </c>
      <c r="I29" s="1275">
        <v>0.065</v>
      </c>
      <c r="J29" s="1279">
        <v>75</v>
      </c>
      <c r="K29" s="1275">
        <v>0</v>
      </c>
      <c r="L29" s="1279">
        <v>0</v>
      </c>
    </row>
    <row r="30" spans="1:12" s="1249" customFormat="1" ht="16.5" customHeight="1">
      <c r="A30" s="1471"/>
      <c r="B30" s="1262" t="s">
        <v>413</v>
      </c>
      <c r="C30" s="769"/>
      <c r="D30" s="769"/>
      <c r="E30" s="1275">
        <v>0.201</v>
      </c>
      <c r="F30" s="1275">
        <v>1480</v>
      </c>
      <c r="G30" s="1268">
        <v>0.1</v>
      </c>
      <c r="H30" s="1268">
        <v>898</v>
      </c>
      <c r="I30" s="1275">
        <v>0</v>
      </c>
      <c r="J30" s="1279">
        <v>0</v>
      </c>
      <c r="K30" s="1275">
        <v>0</v>
      </c>
      <c r="L30" s="1279">
        <v>0</v>
      </c>
    </row>
    <row r="31" spans="1:12" s="1251" customFormat="1" ht="16.5" customHeight="1">
      <c r="A31" s="1471"/>
      <c r="B31" s="1262" t="s">
        <v>414</v>
      </c>
      <c r="C31" s="769"/>
      <c r="D31" s="769"/>
      <c r="E31" s="1275">
        <v>0.017</v>
      </c>
      <c r="F31" s="1275">
        <v>148</v>
      </c>
      <c r="G31" s="1275">
        <v>0</v>
      </c>
      <c r="H31" s="1275">
        <v>0</v>
      </c>
      <c r="I31" s="1275">
        <v>0</v>
      </c>
      <c r="J31" s="1279">
        <v>0</v>
      </c>
      <c r="K31" s="1275">
        <v>0</v>
      </c>
      <c r="L31" s="1279">
        <v>0</v>
      </c>
    </row>
    <row r="32" spans="1:12" s="1249" customFormat="1" ht="16.5" customHeight="1">
      <c r="A32" s="1471"/>
      <c r="B32" s="1262" t="s">
        <v>424</v>
      </c>
      <c r="C32" s="769"/>
      <c r="D32" s="769"/>
      <c r="E32" s="1275">
        <v>0.001</v>
      </c>
      <c r="F32" s="1275">
        <v>7</v>
      </c>
      <c r="G32" s="1268">
        <v>0.008</v>
      </c>
      <c r="H32" s="1268">
        <v>60</v>
      </c>
      <c r="I32" s="1275">
        <v>0</v>
      </c>
      <c r="J32" s="1279">
        <v>0</v>
      </c>
      <c r="K32" s="1275">
        <v>0</v>
      </c>
      <c r="L32" s="1279">
        <v>0</v>
      </c>
    </row>
    <row r="33" spans="1:12" s="1249" customFormat="1" ht="16.5" customHeight="1">
      <c r="A33" s="1471"/>
      <c r="B33" s="1262" t="s">
        <v>425</v>
      </c>
      <c r="C33" s="769"/>
      <c r="D33" s="769"/>
      <c r="E33" s="1275">
        <v>0.007</v>
      </c>
      <c r="F33" s="1275">
        <v>57</v>
      </c>
      <c r="G33" s="1268">
        <v>0.001</v>
      </c>
      <c r="H33" s="1268">
        <v>3</v>
      </c>
      <c r="I33" s="1275">
        <v>0</v>
      </c>
      <c r="J33" s="1279">
        <v>0</v>
      </c>
      <c r="K33" s="1275">
        <v>0</v>
      </c>
      <c r="L33" s="1279">
        <v>0</v>
      </c>
    </row>
    <row r="34" spans="1:12" s="1249" customFormat="1" ht="16.5" customHeight="1">
      <c r="A34" s="1471"/>
      <c r="B34" s="1262" t="s">
        <v>415</v>
      </c>
      <c r="C34" s="769"/>
      <c r="D34" s="769"/>
      <c r="E34" s="1275">
        <v>1.045</v>
      </c>
      <c r="F34" s="1275">
        <v>13778</v>
      </c>
      <c r="G34" s="1268">
        <v>1.375</v>
      </c>
      <c r="H34" s="1268">
        <v>16150</v>
      </c>
      <c r="I34" s="1275">
        <v>0.12</v>
      </c>
      <c r="J34" s="1279">
        <v>6381</v>
      </c>
      <c r="K34" s="1268">
        <v>0.181</v>
      </c>
      <c r="L34" s="1269">
        <v>6420</v>
      </c>
    </row>
    <row r="35" spans="1:12" s="1249" customFormat="1" ht="16.5" customHeight="1">
      <c r="A35" s="1471"/>
      <c r="B35" s="1248"/>
      <c r="C35" s="769"/>
      <c r="D35" s="769"/>
      <c r="E35" s="1275"/>
      <c r="F35" s="1275"/>
      <c r="G35" s="1268"/>
      <c r="H35" s="1268"/>
      <c r="I35" s="1275"/>
      <c r="J35" s="1279"/>
      <c r="K35" s="1268"/>
      <c r="L35" s="1269"/>
    </row>
    <row r="36" spans="1:12" s="1249" customFormat="1" ht="16.5" customHeight="1">
      <c r="A36" s="1472"/>
      <c r="B36" s="1250"/>
      <c r="C36" s="771"/>
      <c r="D36" s="771"/>
      <c r="E36" s="1275"/>
      <c r="F36" s="1275"/>
      <c r="G36" s="1268"/>
      <c r="H36" s="1268"/>
      <c r="I36" s="1275"/>
      <c r="J36" s="1279"/>
      <c r="K36" s="1268"/>
      <c r="L36" s="1269"/>
    </row>
    <row r="37" spans="1:12" s="1247" customFormat="1" ht="16.5" customHeight="1">
      <c r="A37" s="1246" t="s">
        <v>16</v>
      </c>
      <c r="B37" s="772" t="s">
        <v>197</v>
      </c>
      <c r="C37" s="767"/>
      <c r="D37" s="767"/>
      <c r="E37" s="1276"/>
      <c r="F37" s="1276"/>
      <c r="G37" s="1264"/>
      <c r="H37" s="1264"/>
      <c r="I37" s="1276"/>
      <c r="J37" s="1280"/>
      <c r="K37" s="1264"/>
      <c r="L37" s="1265"/>
    </row>
    <row r="38" spans="1:12" s="1249" customFormat="1" ht="16.5" customHeight="1">
      <c r="A38" s="1470" t="s">
        <v>198</v>
      </c>
      <c r="B38" s="1263" t="s">
        <v>416</v>
      </c>
      <c r="C38" s="769"/>
      <c r="D38" s="769"/>
      <c r="E38" s="1275">
        <v>0</v>
      </c>
      <c r="F38" s="1275">
        <v>0</v>
      </c>
      <c r="G38" s="1275">
        <v>0</v>
      </c>
      <c r="H38" s="1275">
        <v>0</v>
      </c>
      <c r="I38" s="1275">
        <v>0</v>
      </c>
      <c r="J38" s="1279">
        <v>0</v>
      </c>
      <c r="K38" s="1275">
        <v>0</v>
      </c>
      <c r="L38" s="1279">
        <v>0</v>
      </c>
    </row>
    <row r="39" spans="1:12" s="1249" customFormat="1" ht="16.5" customHeight="1">
      <c r="A39" s="1471"/>
      <c r="B39" s="1263" t="s">
        <v>417</v>
      </c>
      <c r="C39" s="769"/>
      <c r="D39" s="769"/>
      <c r="E39" s="1275">
        <v>0.007</v>
      </c>
      <c r="F39" s="1275">
        <v>70</v>
      </c>
      <c r="G39" s="1268">
        <v>0.001</v>
      </c>
      <c r="H39" s="1268">
        <v>2</v>
      </c>
      <c r="I39" s="1275">
        <v>0.001</v>
      </c>
      <c r="J39" s="1279">
        <v>2</v>
      </c>
      <c r="K39" s="1268">
        <v>0.002</v>
      </c>
      <c r="L39" s="1269">
        <v>6</v>
      </c>
    </row>
    <row r="40" spans="1:12" s="1249" customFormat="1" ht="16.5" customHeight="1">
      <c r="A40" s="1471"/>
      <c r="B40" s="1263" t="s">
        <v>418</v>
      </c>
      <c r="C40" s="769"/>
      <c r="D40" s="769"/>
      <c r="E40" s="1275">
        <v>0</v>
      </c>
      <c r="F40" s="1275">
        <v>0</v>
      </c>
      <c r="G40" s="1268">
        <v>0.002</v>
      </c>
      <c r="H40" s="1268">
        <v>6</v>
      </c>
      <c r="I40" s="1275">
        <v>0</v>
      </c>
      <c r="J40" s="1279">
        <v>0</v>
      </c>
      <c r="K40" s="1275">
        <v>0</v>
      </c>
      <c r="L40" s="1279">
        <v>0</v>
      </c>
    </row>
    <row r="41" spans="1:12" s="1249" customFormat="1" ht="16.5" customHeight="1">
      <c r="A41" s="1471"/>
      <c r="B41" s="1263" t="s">
        <v>419</v>
      </c>
      <c r="C41" s="769"/>
      <c r="D41" s="769"/>
      <c r="E41" s="1274">
        <v>0.206</v>
      </c>
      <c r="F41" s="1274">
        <v>954</v>
      </c>
      <c r="G41" s="1266">
        <v>0.021</v>
      </c>
      <c r="H41" s="1266">
        <v>195</v>
      </c>
      <c r="I41" s="1274">
        <v>0</v>
      </c>
      <c r="J41" s="1278">
        <v>0</v>
      </c>
      <c r="K41" s="1266">
        <v>0.011</v>
      </c>
      <c r="L41" s="1267">
        <v>5</v>
      </c>
    </row>
    <row r="42" spans="1:12" s="1249" customFormat="1" ht="16.5" customHeight="1">
      <c r="A42" s="1471"/>
      <c r="B42" s="1252"/>
      <c r="C42" s="769"/>
      <c r="D42" s="769"/>
      <c r="E42" s="1274"/>
      <c r="F42" s="1274"/>
      <c r="G42" s="1266"/>
      <c r="H42" s="1266"/>
      <c r="I42" s="1274"/>
      <c r="J42" s="1278"/>
      <c r="K42" s="1266"/>
      <c r="L42" s="1267"/>
    </row>
    <row r="43" spans="1:12" s="1249" customFormat="1" ht="16.5" customHeight="1">
      <c r="A43" s="1471"/>
      <c r="B43" s="1252"/>
      <c r="C43" s="769"/>
      <c r="D43" s="769"/>
      <c r="E43" s="1274"/>
      <c r="F43" s="1274"/>
      <c r="G43" s="1266"/>
      <c r="H43" s="1266"/>
      <c r="I43" s="1274"/>
      <c r="J43" s="1278"/>
      <c r="K43" s="1266"/>
      <c r="L43" s="1267"/>
    </row>
    <row r="44" spans="1:12" s="1249" customFormat="1" ht="16.5" customHeight="1">
      <c r="A44" s="1471"/>
      <c r="B44" s="1252"/>
      <c r="C44" s="769"/>
      <c r="D44" s="769"/>
      <c r="E44" s="1274"/>
      <c r="F44" s="1274"/>
      <c r="G44" s="1266"/>
      <c r="H44" s="1266"/>
      <c r="I44" s="1274"/>
      <c r="J44" s="1278"/>
      <c r="K44" s="1266"/>
      <c r="L44" s="1267"/>
    </row>
    <row r="45" spans="1:12" s="1249" customFormat="1" ht="16.5" customHeight="1">
      <c r="A45" s="1471"/>
      <c r="B45" s="1252"/>
      <c r="C45" s="769"/>
      <c r="D45" s="769"/>
      <c r="E45" s="1274"/>
      <c r="F45" s="1274"/>
      <c r="G45" s="1266"/>
      <c r="H45" s="1266"/>
      <c r="I45" s="1274"/>
      <c r="J45" s="1278"/>
      <c r="K45" s="1266"/>
      <c r="L45" s="1267"/>
    </row>
    <row r="46" spans="1:12" s="1249" customFormat="1" ht="16.5" customHeight="1">
      <c r="A46" s="1472"/>
      <c r="B46" s="1253"/>
      <c r="C46" s="771"/>
      <c r="D46" s="771"/>
      <c r="E46" s="1274"/>
      <c r="F46" s="1274"/>
      <c r="G46" s="1266"/>
      <c r="H46" s="1266"/>
      <c r="I46" s="1274"/>
      <c r="J46" s="1278"/>
      <c r="K46" s="1266"/>
      <c r="L46" s="1267"/>
    </row>
    <row r="47" spans="1:12" s="1247" customFormat="1" ht="16.5" customHeight="1">
      <c r="A47" s="1246" t="s">
        <v>17</v>
      </c>
      <c r="B47" s="773" t="s">
        <v>199</v>
      </c>
      <c r="C47" s="767"/>
      <c r="D47" s="767"/>
      <c r="E47" s="1277"/>
      <c r="F47" s="1277"/>
      <c r="G47" s="1270"/>
      <c r="H47" s="1270"/>
      <c r="I47" s="1277"/>
      <c r="J47" s="1281"/>
      <c r="K47" s="1270"/>
      <c r="L47" s="1271"/>
    </row>
    <row r="48" spans="1:12" s="1249" customFormat="1" ht="16.5" customHeight="1">
      <c r="A48" s="1473" t="s">
        <v>200</v>
      </c>
      <c r="B48" s="774" t="s">
        <v>201</v>
      </c>
      <c r="C48" s="769"/>
      <c r="D48" s="769"/>
      <c r="E48" s="1274"/>
      <c r="F48" s="1274"/>
      <c r="G48" s="1266"/>
      <c r="H48" s="1266"/>
      <c r="I48" s="1274"/>
      <c r="J48" s="1278"/>
      <c r="K48" s="1266"/>
      <c r="L48" s="1267"/>
    </row>
    <row r="49" spans="1:12" s="1249" customFormat="1" ht="16.5" customHeight="1">
      <c r="A49" s="1474"/>
      <c r="B49" s="775" t="s">
        <v>202</v>
      </c>
      <c r="C49" s="769"/>
      <c r="D49" s="769"/>
      <c r="E49" s="1274"/>
      <c r="F49" s="1274"/>
      <c r="G49" s="1266"/>
      <c r="H49" s="1266"/>
      <c r="I49" s="1274"/>
      <c r="J49" s="1278"/>
      <c r="K49" s="1266"/>
      <c r="L49" s="1267"/>
    </row>
    <row r="50" spans="1:12" s="1249" customFormat="1" ht="16.5" customHeight="1">
      <c r="A50" s="1474"/>
      <c r="B50" s="773" t="s">
        <v>203</v>
      </c>
      <c r="C50" s="769"/>
      <c r="D50" s="769"/>
      <c r="E50" s="1274"/>
      <c r="F50" s="1274"/>
      <c r="G50" s="1266"/>
      <c r="H50" s="1266"/>
      <c r="I50" s="1274"/>
      <c r="J50" s="1278"/>
      <c r="K50" s="1266"/>
      <c r="L50" s="1267"/>
    </row>
    <row r="51" spans="1:12" s="1249" customFormat="1" ht="16.5" customHeight="1">
      <c r="A51" s="1474"/>
      <c r="B51" s="774" t="s">
        <v>204</v>
      </c>
      <c r="C51" s="769"/>
      <c r="D51" s="769"/>
      <c r="E51" s="1274"/>
      <c r="F51" s="1274"/>
      <c r="G51" s="1266"/>
      <c r="H51" s="1266"/>
      <c r="I51" s="1274"/>
      <c r="J51" s="1278"/>
      <c r="K51" s="1266"/>
      <c r="L51" s="1267"/>
    </row>
    <row r="52" spans="1:12" s="1249" customFormat="1" ht="16.5" customHeight="1">
      <c r="A52" s="1474"/>
      <c r="B52" s="1263" t="s">
        <v>420</v>
      </c>
      <c r="C52" s="769"/>
      <c r="D52" s="769"/>
      <c r="E52" s="1274">
        <v>23.203</v>
      </c>
      <c r="F52" s="1274">
        <v>22939</v>
      </c>
      <c r="G52" s="1266">
        <v>7.182</v>
      </c>
      <c r="H52" s="1266">
        <v>15718</v>
      </c>
      <c r="I52" s="1274">
        <v>0.111</v>
      </c>
      <c r="J52" s="1278">
        <v>1004</v>
      </c>
      <c r="K52" s="1266">
        <v>0.345</v>
      </c>
      <c r="L52" s="1267">
        <v>1852</v>
      </c>
    </row>
    <row r="53" spans="1:12" s="1249" customFormat="1" ht="16.5" customHeight="1">
      <c r="A53" s="1474"/>
      <c r="B53" s="1263" t="s">
        <v>421</v>
      </c>
      <c r="C53" s="769"/>
      <c r="D53" s="769"/>
      <c r="E53" s="1274">
        <v>16.742</v>
      </c>
      <c r="F53" s="1274">
        <v>41269</v>
      </c>
      <c r="G53" s="1266">
        <v>10.172</v>
      </c>
      <c r="H53" s="1266">
        <v>24769</v>
      </c>
      <c r="I53" s="1274">
        <v>0.378</v>
      </c>
      <c r="J53" s="1278">
        <v>572</v>
      </c>
      <c r="K53" s="1266">
        <v>1.375</v>
      </c>
      <c r="L53" s="1267">
        <v>641</v>
      </c>
    </row>
    <row r="54" spans="1:12" s="1249" customFormat="1" ht="16.5" customHeight="1">
      <c r="A54" s="1474"/>
      <c r="B54" s="1263" t="s">
        <v>422</v>
      </c>
      <c r="C54" s="769"/>
      <c r="D54" s="769"/>
      <c r="E54" s="1274">
        <v>0.004</v>
      </c>
      <c r="F54" s="1274">
        <v>92</v>
      </c>
      <c r="G54" s="1266">
        <v>0.023</v>
      </c>
      <c r="H54" s="1266">
        <v>104</v>
      </c>
      <c r="I54" s="1274">
        <v>0</v>
      </c>
      <c r="J54" s="1278">
        <v>0</v>
      </c>
      <c r="K54" s="1266">
        <v>0.003</v>
      </c>
      <c r="L54" s="1267">
        <v>7</v>
      </c>
    </row>
    <row r="55" spans="1:12" s="1249" customFormat="1" ht="16.5" customHeight="1">
      <c r="A55" s="1474"/>
      <c r="B55" s="1263" t="s">
        <v>423</v>
      </c>
      <c r="C55" s="769"/>
      <c r="D55" s="769"/>
      <c r="E55" s="1274">
        <v>0.04</v>
      </c>
      <c r="F55" s="1274">
        <v>133</v>
      </c>
      <c r="G55" s="1266">
        <v>0.057</v>
      </c>
      <c r="H55" s="1266">
        <v>563</v>
      </c>
      <c r="I55" s="1274">
        <v>0.004</v>
      </c>
      <c r="J55" s="1278">
        <v>201</v>
      </c>
      <c r="K55" s="1266">
        <v>0.001</v>
      </c>
      <c r="L55" s="1267">
        <v>10</v>
      </c>
    </row>
    <row r="56" spans="1:12" s="1249" customFormat="1" ht="16.5" customHeight="1" thickBot="1">
      <c r="A56" s="1475"/>
      <c r="B56" s="1254"/>
      <c r="C56" s="776"/>
      <c r="D56" s="776"/>
      <c r="E56" s="1272"/>
      <c r="F56" s="1272"/>
      <c r="G56" s="1272"/>
      <c r="H56" s="1272"/>
      <c r="I56" s="1272"/>
      <c r="J56" s="1272"/>
      <c r="K56" s="1272"/>
      <c r="L56" s="1273"/>
    </row>
    <row r="57" spans="1:12" s="765" customFormat="1" ht="16.5" customHeight="1">
      <c r="A57" s="1214"/>
      <c r="B57" s="1223"/>
      <c r="C57" s="1237"/>
      <c r="D57" s="1237"/>
      <c r="E57" s="1255"/>
      <c r="F57" s="1255"/>
      <c r="G57" s="1255"/>
      <c r="H57" s="1255"/>
      <c r="I57" s="1255"/>
      <c r="J57" s="1255"/>
      <c r="K57" s="1255"/>
      <c r="L57" s="1255"/>
    </row>
    <row r="58" spans="1:12" s="765" customFormat="1" ht="43.5" customHeight="1">
      <c r="A58" s="1461" t="s">
        <v>205</v>
      </c>
      <c r="B58" s="1462"/>
      <c r="C58" s="1462"/>
      <c r="D58" s="1462"/>
      <c r="E58" s="1462"/>
      <c r="F58" s="1462"/>
      <c r="G58" s="1462"/>
      <c r="H58" s="1462"/>
      <c r="I58" s="1462"/>
      <c r="J58" s="1462"/>
      <c r="K58" s="1462"/>
      <c r="L58" s="1462"/>
    </row>
    <row r="59" spans="1:12" s="765" customFormat="1" ht="16.5" customHeight="1">
      <c r="A59" s="1256" t="s">
        <v>238</v>
      </c>
      <c r="B59" s="1257"/>
      <c r="C59" s="1258"/>
      <c r="D59" s="1258"/>
      <c r="E59" s="1258"/>
      <c r="F59" s="1258"/>
      <c r="G59" s="1258"/>
      <c r="H59" s="1258"/>
      <c r="I59" s="1258"/>
      <c r="J59" s="1258"/>
      <c r="K59" s="1258"/>
      <c r="L59" s="1258"/>
    </row>
    <row r="60" spans="1:12" s="765" customFormat="1" ht="15" customHeight="1">
      <c r="A60" s="1259"/>
      <c r="B60" s="1259"/>
      <c r="C60" s="1260"/>
      <c r="D60" s="1260"/>
      <c r="E60" s="1260"/>
      <c r="F60" s="1260"/>
      <c r="G60" s="1260"/>
      <c r="H60" s="1260"/>
      <c r="I60" s="1260"/>
      <c r="J60" s="1260"/>
      <c r="K60" s="1260"/>
      <c r="L60" s="1260"/>
    </row>
    <row r="61" spans="1:12" ht="14.25" customHeight="1">
      <c r="A61" s="777"/>
      <c r="B61" s="777"/>
      <c r="C61" s="778"/>
      <c r="D61" s="778"/>
      <c r="E61" s="778"/>
      <c r="F61" s="778"/>
      <c r="G61" s="778"/>
      <c r="H61" s="778"/>
      <c r="I61" s="778"/>
      <c r="J61" s="778"/>
      <c r="K61" s="778"/>
      <c r="L61" s="778"/>
    </row>
    <row r="62" spans="1:12" ht="14.25" customHeight="1">
      <c r="A62" s="777"/>
      <c r="B62" s="777"/>
      <c r="C62" s="778"/>
      <c r="D62" s="778"/>
      <c r="E62" s="778"/>
      <c r="F62" s="778"/>
      <c r="G62" s="778"/>
      <c r="H62" s="778"/>
      <c r="I62" s="778"/>
      <c r="J62" s="778"/>
      <c r="K62" s="778"/>
      <c r="L62" s="778"/>
    </row>
    <row r="63" spans="1:12" ht="12.75" customHeight="1">
      <c r="A63" s="777"/>
      <c r="B63" s="777"/>
      <c r="C63" s="778"/>
      <c r="D63" s="778"/>
      <c r="E63" s="778"/>
      <c r="F63" s="778"/>
      <c r="G63" s="778"/>
      <c r="H63" s="778"/>
      <c r="I63" s="778"/>
      <c r="J63" s="778"/>
      <c r="K63" s="778"/>
      <c r="L63" s="778"/>
    </row>
    <row r="64" spans="1:12" ht="12.75" customHeight="1">
      <c r="A64" s="777"/>
      <c r="B64" s="777"/>
      <c r="C64" s="778"/>
      <c r="D64" s="778"/>
      <c r="E64" s="778"/>
      <c r="F64" s="778"/>
      <c r="G64" s="778"/>
      <c r="H64" s="778"/>
      <c r="I64" s="778"/>
      <c r="J64" s="778"/>
      <c r="K64" s="778"/>
      <c r="L64" s="778"/>
    </row>
    <row r="65" spans="1:12" ht="12.75" customHeight="1">
      <c r="A65" s="777"/>
      <c r="B65" s="777"/>
      <c r="C65" s="778"/>
      <c r="D65" s="778"/>
      <c r="E65" s="778"/>
      <c r="F65" s="778"/>
      <c r="G65" s="778"/>
      <c r="H65" s="778"/>
      <c r="I65" s="778"/>
      <c r="J65" s="778"/>
      <c r="K65" s="778"/>
      <c r="L65" s="778"/>
    </row>
    <row r="66" spans="1:12" ht="12.75" customHeight="1">
      <c r="A66" s="777"/>
      <c r="B66" s="777"/>
      <c r="C66" s="778"/>
      <c r="D66" s="778"/>
      <c r="E66" s="778"/>
      <c r="F66" s="778"/>
      <c r="G66" s="778"/>
      <c r="H66" s="778"/>
      <c r="I66" s="778"/>
      <c r="J66" s="778"/>
      <c r="K66" s="778"/>
      <c r="L66" s="778"/>
    </row>
    <row r="67" spans="1:12" ht="12.75" customHeight="1">
      <c r="A67" s="777"/>
      <c r="B67" s="777"/>
      <c r="C67" s="778"/>
      <c r="D67" s="778"/>
      <c r="E67" s="778"/>
      <c r="F67" s="778"/>
      <c r="G67" s="778"/>
      <c r="H67" s="778"/>
      <c r="I67" s="778"/>
      <c r="J67" s="778"/>
      <c r="K67" s="778"/>
      <c r="L67" s="778"/>
    </row>
    <row r="68" spans="1:12" ht="12.75" customHeight="1">
      <c r="A68" s="777"/>
      <c r="B68" s="777"/>
      <c r="C68" s="778"/>
      <c r="D68" s="778"/>
      <c r="E68" s="778"/>
      <c r="F68" s="778"/>
      <c r="G68" s="778"/>
      <c r="H68" s="778"/>
      <c r="I68" s="778"/>
      <c r="J68" s="778"/>
      <c r="K68" s="778"/>
      <c r="L68" s="778"/>
    </row>
    <row r="69" spans="1:12" ht="12.75" customHeight="1">
      <c r="A69" s="777"/>
      <c r="B69" s="777"/>
      <c r="C69" s="778"/>
      <c r="D69" s="778"/>
      <c r="E69" s="778"/>
      <c r="F69" s="778"/>
      <c r="G69" s="778"/>
      <c r="H69" s="778"/>
      <c r="I69" s="778"/>
      <c r="J69" s="778"/>
      <c r="K69" s="778"/>
      <c r="L69" s="778"/>
    </row>
    <row r="70" spans="1:12" ht="12.75" customHeight="1">
      <c r="A70" s="777"/>
      <c r="B70" s="777"/>
      <c r="C70" s="778"/>
      <c r="D70" s="778"/>
      <c r="E70" s="778"/>
      <c r="F70" s="778"/>
      <c r="G70" s="778"/>
      <c r="H70" s="778"/>
      <c r="I70" s="778"/>
      <c r="J70" s="778"/>
      <c r="K70" s="778"/>
      <c r="L70" s="778"/>
    </row>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sheetData>
  <sheetProtection/>
  <mergeCells count="19">
    <mergeCell ref="A48:A56"/>
    <mergeCell ref="E11:F11"/>
    <mergeCell ref="G4:J4"/>
    <mergeCell ref="G6:J6"/>
    <mergeCell ref="G7:J7"/>
    <mergeCell ref="G12:L12"/>
    <mergeCell ref="C7:F7"/>
    <mergeCell ref="C8:F8"/>
    <mergeCell ref="C3:F5"/>
    <mergeCell ref="A58:L58"/>
    <mergeCell ref="I13:L13"/>
    <mergeCell ref="G14:H14"/>
    <mergeCell ref="K14:L14"/>
    <mergeCell ref="E13:H13"/>
    <mergeCell ref="E14:F14"/>
    <mergeCell ref="I14:J14"/>
    <mergeCell ref="A18:A26"/>
    <mergeCell ref="A28:A36"/>
    <mergeCell ref="A38:A46"/>
  </mergeCells>
  <printOptions horizontalCentered="1"/>
  <pageMargins left="0" right="0" top="0" bottom="0" header="0" footer="0"/>
  <pageSetup fitToHeight="1" fitToWidth="1" horizontalDpi="600" verticalDpi="600" orientation="landscape" paperSize="9" scale="53" r:id="rId2"/>
  <drawing r:id="rId1"/>
</worksheet>
</file>

<file path=xl/worksheets/sheet9.xml><?xml version="1.0" encoding="utf-8"?>
<worksheet xmlns="http://schemas.openxmlformats.org/spreadsheetml/2006/main" xmlns:r="http://schemas.openxmlformats.org/officeDocument/2006/relationships">
  <sheetPr>
    <tabColor indexed="16"/>
    <pageSetUpPr fitToPage="1"/>
  </sheetPr>
  <dimension ref="A1:P60"/>
  <sheetViews>
    <sheetView showGridLines="0" zoomScale="85" zoomScaleNormal="85" zoomScalePageLayoutView="0" workbookViewId="0" topLeftCell="A4">
      <selection activeCell="A4" sqref="A4"/>
    </sheetView>
  </sheetViews>
  <sheetFormatPr defaultColWidth="9.625" defaultRowHeight="12.75"/>
  <cols>
    <col min="1" max="1" width="3.25390625" style="780" customWidth="1"/>
    <col min="2" max="2" width="21.375" style="815" customWidth="1"/>
    <col min="3" max="3" width="10.375" style="783" customWidth="1"/>
    <col min="4" max="4" width="14.375" style="783" customWidth="1"/>
    <col min="5" max="5" width="19.375" style="783" customWidth="1"/>
    <col min="6" max="6" width="10.375" style="783" customWidth="1"/>
    <col min="7" max="7" width="14.375" style="783" customWidth="1"/>
    <col min="8" max="8" width="19.375" style="783" customWidth="1"/>
    <col min="9" max="9" width="10.375" style="783" customWidth="1"/>
    <col min="10" max="10" width="14.375" style="783" customWidth="1"/>
    <col min="11" max="11" width="19.375" style="783" customWidth="1"/>
    <col min="12" max="12" width="10.375" style="783" customWidth="1"/>
    <col min="13" max="13" width="14.375" style="783" customWidth="1"/>
    <col min="14" max="14" width="19.375" style="783" customWidth="1"/>
    <col min="15" max="16384" width="9.625" style="783" customWidth="1"/>
  </cols>
  <sheetData>
    <row r="1" spans="2:14" ht="12.75" customHeight="1" thickBot="1">
      <c r="B1" s="781"/>
      <c r="C1" s="782"/>
      <c r="D1" s="782"/>
      <c r="E1" s="782"/>
      <c r="F1" s="782"/>
      <c r="G1" s="782"/>
      <c r="H1" s="782"/>
      <c r="I1" s="782"/>
      <c r="J1" s="782"/>
      <c r="K1" s="782"/>
      <c r="L1" s="782"/>
      <c r="M1" s="782"/>
      <c r="N1" s="782"/>
    </row>
    <row r="2" spans="1:14" ht="14.25" customHeight="1">
      <c r="A2" s="784"/>
      <c r="B2" s="785" t="s">
        <v>238</v>
      </c>
      <c r="C2" s="786"/>
      <c r="D2" s="786"/>
      <c r="E2" s="786"/>
      <c r="F2" s="786"/>
      <c r="G2" s="786"/>
      <c r="H2" s="786"/>
      <c r="I2" s="746" t="s">
        <v>347</v>
      </c>
      <c r="J2" s="828" t="s">
        <v>435</v>
      </c>
      <c r="K2" s="746" t="s">
        <v>250</v>
      </c>
      <c r="L2" s="747"/>
      <c r="M2" s="819"/>
      <c r="N2" s="820"/>
    </row>
    <row r="3" spans="1:14" ht="14.25" customHeight="1">
      <c r="A3" s="787"/>
      <c r="B3" s="788" t="s">
        <v>238</v>
      </c>
      <c r="C3" s="789"/>
      <c r="D3" s="789"/>
      <c r="E3" s="789"/>
      <c r="F3" s="789"/>
      <c r="G3" s="789"/>
      <c r="H3" s="790"/>
      <c r="I3" s="748" t="s">
        <v>255</v>
      </c>
      <c r="J3" s="749"/>
      <c r="K3" s="750"/>
      <c r="L3" s="751"/>
      <c r="M3" s="821"/>
      <c r="N3" s="822"/>
    </row>
    <row r="4" spans="1:14" ht="14.25" customHeight="1">
      <c r="A4" s="787"/>
      <c r="B4" s="788" t="s">
        <v>238</v>
      </c>
      <c r="C4" s="791"/>
      <c r="D4" s="791"/>
      <c r="E4" s="792"/>
      <c r="F4" s="792"/>
      <c r="G4" s="792"/>
      <c r="H4" s="791"/>
      <c r="I4" s="1455" t="s">
        <v>238</v>
      </c>
      <c r="J4" s="1456"/>
      <c r="K4" s="1456"/>
      <c r="L4" s="1457"/>
      <c r="M4" s="821"/>
      <c r="N4" s="822"/>
    </row>
    <row r="5" spans="1:14" ht="14.25" customHeight="1">
      <c r="A5" s="787"/>
      <c r="B5" s="788"/>
      <c r="C5" s="792"/>
      <c r="D5" s="792"/>
      <c r="E5" s="1501" t="s">
        <v>206</v>
      </c>
      <c r="F5" s="1501"/>
      <c r="G5" s="1501"/>
      <c r="H5" s="1502"/>
      <c r="I5" s="748" t="s">
        <v>251</v>
      </c>
      <c r="J5" s="752"/>
      <c r="K5" s="752"/>
      <c r="L5" s="753"/>
      <c r="M5" s="821"/>
      <c r="N5" s="822"/>
    </row>
    <row r="6" spans="1:14" ht="14.25" customHeight="1">
      <c r="A6" s="787"/>
      <c r="B6" s="788"/>
      <c r="C6" s="792"/>
      <c r="D6" s="792"/>
      <c r="E6" s="1501"/>
      <c r="F6" s="1501"/>
      <c r="G6" s="1501"/>
      <c r="H6" s="1502"/>
      <c r="I6" s="1458"/>
      <c r="J6" s="1459"/>
      <c r="K6" s="1459"/>
      <c r="L6" s="1460"/>
      <c r="M6" s="821"/>
      <c r="N6" s="822"/>
    </row>
    <row r="7" spans="1:14" ht="14.25" customHeight="1">
      <c r="A7" s="787"/>
      <c r="B7" s="793"/>
      <c r="C7" s="794"/>
      <c r="D7" s="794"/>
      <c r="E7" s="1497" t="s">
        <v>245</v>
      </c>
      <c r="F7" s="1497"/>
      <c r="G7" s="1497"/>
      <c r="H7" s="1498"/>
      <c r="I7" s="1458" t="s">
        <v>238</v>
      </c>
      <c r="J7" s="1456"/>
      <c r="K7" s="1456"/>
      <c r="L7" s="1457"/>
      <c r="M7" s="821"/>
      <c r="N7" s="822"/>
    </row>
    <row r="8" spans="1:14" ht="14.25" customHeight="1">
      <c r="A8" s="787"/>
      <c r="B8" s="793"/>
      <c r="C8" s="794"/>
      <c r="D8" s="794"/>
      <c r="E8" s="1497" t="s">
        <v>207</v>
      </c>
      <c r="F8" s="1497"/>
      <c r="G8" s="1497"/>
      <c r="H8" s="1498"/>
      <c r="I8" s="754" t="s">
        <v>252</v>
      </c>
      <c r="J8" s="755"/>
      <c r="K8" s="754" t="s">
        <v>253</v>
      </c>
      <c r="L8" s="751" t="e">
        <f>#REF!</f>
        <v>#REF!</v>
      </c>
      <c r="M8" s="821"/>
      <c r="N8" s="822"/>
    </row>
    <row r="9" spans="1:14" ht="14.25" customHeight="1">
      <c r="A9" s="787"/>
      <c r="B9" s="793" t="s">
        <v>208</v>
      </c>
      <c r="C9" s="795"/>
      <c r="D9" s="795"/>
      <c r="E9" s="1499" t="s">
        <v>209</v>
      </c>
      <c r="F9" s="1499"/>
      <c r="G9" s="1499"/>
      <c r="H9" s="1500"/>
      <c r="I9" s="754" t="s">
        <v>254</v>
      </c>
      <c r="J9" s="750"/>
      <c r="K9" s="750"/>
      <c r="L9" s="751"/>
      <c r="M9" s="823"/>
      <c r="N9" s="824"/>
    </row>
    <row r="10" spans="1:14" ht="12.75" customHeight="1">
      <c r="A10" s="796"/>
      <c r="B10" s="797"/>
      <c r="C10" s="798"/>
      <c r="D10" s="798"/>
      <c r="E10" s="799"/>
      <c r="F10" s="799"/>
      <c r="G10" s="799"/>
      <c r="H10" s="799"/>
      <c r="I10" s="800"/>
      <c r="J10" s="800"/>
      <c r="K10" s="801" t="s">
        <v>238</v>
      </c>
      <c r="L10" s="802"/>
      <c r="M10" s="800"/>
      <c r="N10" s="803"/>
    </row>
    <row r="11" spans="1:14" ht="33" customHeight="1">
      <c r="A11" s="1513">
        <v>1</v>
      </c>
      <c r="B11" s="1517" t="s">
        <v>210</v>
      </c>
      <c r="C11" s="1518"/>
      <c r="D11" s="1518"/>
      <c r="E11" s="1518"/>
      <c r="F11" s="1518"/>
      <c r="G11" s="1518"/>
      <c r="H11" s="1518"/>
      <c r="I11" s="1518"/>
      <c r="J11" s="1518"/>
      <c r="K11" s="1518"/>
      <c r="L11" s="1518"/>
      <c r="M11" s="1518"/>
      <c r="N11" s="1519"/>
    </row>
    <row r="12" spans="1:16" ht="15" customHeight="1">
      <c r="A12" s="1514"/>
      <c r="B12" s="1494" t="s">
        <v>211</v>
      </c>
      <c r="C12" s="1509" t="s">
        <v>212</v>
      </c>
      <c r="D12" s="804" t="s">
        <v>213</v>
      </c>
      <c r="E12" s="805"/>
      <c r="F12" s="1495" t="s">
        <v>214</v>
      </c>
      <c r="G12" s="804" t="s">
        <v>213</v>
      </c>
      <c r="H12" s="805"/>
      <c r="I12" s="1495" t="s">
        <v>215</v>
      </c>
      <c r="J12" s="804" t="s">
        <v>213</v>
      </c>
      <c r="K12" s="805"/>
      <c r="L12" s="1495" t="s">
        <v>216</v>
      </c>
      <c r="M12" s="804" t="s">
        <v>213</v>
      </c>
      <c r="N12" s="806"/>
      <c r="O12" s="1491"/>
      <c r="P12" s="1492"/>
    </row>
    <row r="13" spans="1:14" ht="15" customHeight="1">
      <c r="A13" s="1514"/>
      <c r="B13" s="1493"/>
      <c r="C13" s="1496"/>
      <c r="D13" s="807" t="s">
        <v>217</v>
      </c>
      <c r="E13" s="808"/>
      <c r="F13" s="1496"/>
      <c r="G13" s="807" t="s">
        <v>217</v>
      </c>
      <c r="H13" s="808"/>
      <c r="I13" s="1496"/>
      <c r="J13" s="807" t="s">
        <v>217</v>
      </c>
      <c r="K13" s="808"/>
      <c r="L13" s="1496"/>
      <c r="M13" s="807" t="s">
        <v>217</v>
      </c>
      <c r="N13" s="809"/>
    </row>
    <row r="14" spans="1:14" ht="15" customHeight="1">
      <c r="A14" s="1515"/>
      <c r="B14" s="1493" t="s">
        <v>218</v>
      </c>
      <c r="C14" s="808"/>
      <c r="D14" s="808"/>
      <c r="E14" s="808"/>
      <c r="F14" s="808"/>
      <c r="G14" s="808"/>
      <c r="H14" s="810"/>
      <c r="I14" s="810"/>
      <c r="J14" s="810"/>
      <c r="K14" s="810"/>
      <c r="L14" s="810"/>
      <c r="M14" s="810"/>
      <c r="N14" s="811"/>
    </row>
    <row r="15" spans="1:14" ht="15" customHeight="1">
      <c r="A15" s="1516"/>
      <c r="B15" s="1494"/>
      <c r="C15" s="808"/>
      <c r="D15" s="808"/>
      <c r="E15" s="808"/>
      <c r="F15" s="808"/>
      <c r="G15" s="808"/>
      <c r="H15" s="810"/>
      <c r="I15" s="810"/>
      <c r="J15" s="810"/>
      <c r="K15" s="810"/>
      <c r="L15" s="810"/>
      <c r="M15" s="810"/>
      <c r="N15" s="811"/>
    </row>
    <row r="16" spans="1:14" ht="35.25" customHeight="1">
      <c r="A16" s="1513">
        <v>2</v>
      </c>
      <c r="B16" s="1525" t="s">
        <v>219</v>
      </c>
      <c r="C16" s="1526"/>
      <c r="D16" s="1526"/>
      <c r="E16" s="1521"/>
      <c r="F16" s="1521"/>
      <c r="G16" s="1521"/>
      <c r="H16" s="1521"/>
      <c r="I16" s="1521"/>
      <c r="J16" s="1521"/>
      <c r="K16" s="1521"/>
      <c r="L16" s="1521"/>
      <c r="M16" s="1521"/>
      <c r="N16" s="1522"/>
    </row>
    <row r="17" spans="1:14" ht="15" customHeight="1">
      <c r="A17" s="1514"/>
      <c r="B17" s="1527"/>
      <c r="C17" s="1504"/>
      <c r="D17" s="1504"/>
      <c r="E17" s="1504"/>
      <c r="F17" s="1504"/>
      <c r="G17" s="1504"/>
      <c r="H17" s="1504"/>
      <c r="I17" s="1504"/>
      <c r="J17" s="1504"/>
      <c r="K17" s="1504"/>
      <c r="L17" s="1504"/>
      <c r="M17" s="1504"/>
      <c r="N17" s="1505"/>
    </row>
    <row r="18" spans="1:14" ht="15" customHeight="1">
      <c r="A18" s="1514"/>
      <c r="B18" s="1510" t="s">
        <v>426</v>
      </c>
      <c r="C18" s="1511"/>
      <c r="D18" s="1511"/>
      <c r="E18" s="1511"/>
      <c r="F18" s="1511"/>
      <c r="G18" s="1511"/>
      <c r="H18" s="1511"/>
      <c r="I18" s="1511"/>
      <c r="J18" s="1511"/>
      <c r="K18" s="1511"/>
      <c r="L18" s="1511"/>
      <c r="M18" s="1511"/>
      <c r="N18" s="1512"/>
    </row>
    <row r="19" spans="1:14" ht="15" customHeight="1">
      <c r="A19" s="1514"/>
      <c r="B19" s="1503"/>
      <c r="C19" s="1504"/>
      <c r="D19" s="1504"/>
      <c r="E19" s="1504"/>
      <c r="F19" s="1504"/>
      <c r="G19" s="1504"/>
      <c r="H19" s="1504"/>
      <c r="I19" s="1504"/>
      <c r="J19" s="1504"/>
      <c r="K19" s="1504"/>
      <c r="L19" s="1504"/>
      <c r="M19" s="1504"/>
      <c r="N19" s="1505"/>
    </row>
    <row r="20" spans="1:14" ht="15" customHeight="1">
      <c r="A20" s="1520"/>
      <c r="B20" s="1506"/>
      <c r="C20" s="1507"/>
      <c r="D20" s="1507"/>
      <c r="E20" s="1507"/>
      <c r="F20" s="1507"/>
      <c r="G20" s="1507"/>
      <c r="H20" s="1507"/>
      <c r="I20" s="1507"/>
      <c r="J20" s="1507"/>
      <c r="K20" s="1507"/>
      <c r="L20" s="1507"/>
      <c r="M20" s="1507"/>
      <c r="N20" s="1508"/>
    </row>
    <row r="21" spans="1:14" ht="19.5" customHeight="1">
      <c r="A21" s="1513">
        <v>3</v>
      </c>
      <c r="B21" s="1517" t="s">
        <v>220</v>
      </c>
      <c r="C21" s="1521"/>
      <c r="D21" s="1521"/>
      <c r="E21" s="1521"/>
      <c r="F21" s="1521"/>
      <c r="G21" s="1521"/>
      <c r="H21" s="1521"/>
      <c r="I21" s="1521"/>
      <c r="J21" s="1521"/>
      <c r="K21" s="1521"/>
      <c r="L21" s="1521"/>
      <c r="M21" s="1521"/>
      <c r="N21" s="1522"/>
    </row>
    <row r="22" spans="1:14" ht="15" customHeight="1">
      <c r="A22" s="1514"/>
      <c r="B22" s="1523"/>
      <c r="C22" s="1504"/>
      <c r="D22" s="1504"/>
      <c r="E22" s="1504"/>
      <c r="F22" s="1504"/>
      <c r="G22" s="1504"/>
      <c r="H22" s="1504"/>
      <c r="I22" s="1504"/>
      <c r="J22" s="1504"/>
      <c r="K22" s="1504"/>
      <c r="L22" s="1504"/>
      <c r="M22" s="1504"/>
      <c r="N22" s="1505"/>
    </row>
    <row r="23" spans="1:14" ht="15" customHeight="1">
      <c r="A23" s="1514"/>
      <c r="B23" s="1543" t="s">
        <v>427</v>
      </c>
      <c r="C23" s="1511"/>
      <c r="D23" s="1511"/>
      <c r="E23" s="1511"/>
      <c r="F23" s="1511"/>
      <c r="G23" s="1511"/>
      <c r="H23" s="1511"/>
      <c r="I23" s="1511"/>
      <c r="J23" s="1511"/>
      <c r="K23" s="1511"/>
      <c r="L23" s="1511"/>
      <c r="M23" s="1511"/>
      <c r="N23" s="1512"/>
    </row>
    <row r="24" spans="1:14" ht="15" customHeight="1">
      <c r="A24" s="1514"/>
      <c r="B24" s="1523"/>
      <c r="C24" s="1504"/>
      <c r="D24" s="1504"/>
      <c r="E24" s="1504"/>
      <c r="F24" s="1504"/>
      <c r="G24" s="1504"/>
      <c r="H24" s="1504"/>
      <c r="I24" s="1504"/>
      <c r="J24" s="1504"/>
      <c r="K24" s="1504"/>
      <c r="L24" s="1504"/>
      <c r="M24" s="1504"/>
      <c r="N24" s="1505"/>
    </row>
    <row r="25" spans="1:14" ht="15" customHeight="1">
      <c r="A25" s="1520"/>
      <c r="B25" s="1524"/>
      <c r="C25" s="1507"/>
      <c r="D25" s="1507"/>
      <c r="E25" s="1507"/>
      <c r="F25" s="1507"/>
      <c r="G25" s="1507"/>
      <c r="H25" s="1507"/>
      <c r="I25" s="1507"/>
      <c r="J25" s="1507"/>
      <c r="K25" s="1507"/>
      <c r="L25" s="1507"/>
      <c r="M25" s="1507"/>
      <c r="N25" s="1508"/>
    </row>
    <row r="26" spans="1:14" ht="15.75" customHeight="1">
      <c r="A26" s="1513">
        <v>4</v>
      </c>
      <c r="B26" s="1517" t="s">
        <v>221</v>
      </c>
      <c r="C26" s="1521"/>
      <c r="D26" s="1521"/>
      <c r="E26" s="1521"/>
      <c r="F26" s="1521"/>
      <c r="G26" s="1521"/>
      <c r="H26" s="1521"/>
      <c r="I26" s="1521"/>
      <c r="J26" s="1521"/>
      <c r="K26" s="1521"/>
      <c r="L26" s="1521"/>
      <c r="M26" s="1521"/>
      <c r="N26" s="1522"/>
    </row>
    <row r="27" spans="1:14" ht="15" customHeight="1">
      <c r="A27" s="1514"/>
      <c r="B27" s="1535"/>
      <c r="C27" s="1536"/>
      <c r="D27" s="1536"/>
      <c r="E27" s="1536"/>
      <c r="F27" s="1536"/>
      <c r="G27" s="1536"/>
      <c r="H27" s="1536"/>
      <c r="I27" s="1536"/>
      <c r="J27" s="1536"/>
      <c r="K27" s="1536"/>
      <c r="L27" s="1536"/>
      <c r="M27" s="1536"/>
      <c r="N27" s="1537"/>
    </row>
    <row r="28" spans="1:14" ht="15" customHeight="1">
      <c r="A28" s="1514"/>
      <c r="B28" s="1544" t="s">
        <v>428</v>
      </c>
      <c r="C28" s="1545"/>
      <c r="D28" s="1545"/>
      <c r="E28" s="1545"/>
      <c r="F28" s="1545"/>
      <c r="G28" s="1545"/>
      <c r="H28" s="1545"/>
      <c r="I28" s="1545"/>
      <c r="J28" s="1545"/>
      <c r="K28" s="1545"/>
      <c r="L28" s="1545"/>
      <c r="M28" s="1545"/>
      <c r="N28" s="1546"/>
    </row>
    <row r="29" spans="1:14" ht="15" customHeight="1">
      <c r="A29" s="1514"/>
      <c r="B29" s="1523"/>
      <c r="C29" s="1504"/>
      <c r="D29" s="1504"/>
      <c r="E29" s="1504"/>
      <c r="F29" s="1504"/>
      <c r="G29" s="1504"/>
      <c r="H29" s="1504"/>
      <c r="I29" s="1504"/>
      <c r="J29" s="1504"/>
      <c r="K29" s="1504"/>
      <c r="L29" s="1504"/>
      <c r="M29" s="1504"/>
      <c r="N29" s="1505"/>
    </row>
    <row r="30" spans="1:14" s="782" customFormat="1" ht="15" customHeight="1">
      <c r="A30" s="1520"/>
      <c r="B30" s="1524"/>
      <c r="C30" s="1507"/>
      <c r="D30" s="1507"/>
      <c r="E30" s="1507"/>
      <c r="F30" s="1507"/>
      <c r="G30" s="1507"/>
      <c r="H30" s="1507"/>
      <c r="I30" s="1507"/>
      <c r="J30" s="1507"/>
      <c r="K30" s="1507"/>
      <c r="L30" s="1507"/>
      <c r="M30" s="1507"/>
      <c r="N30" s="1508"/>
    </row>
    <row r="31" spans="1:14" ht="33" customHeight="1">
      <c r="A31" s="1513">
        <v>5</v>
      </c>
      <c r="B31" s="1517" t="s">
        <v>222</v>
      </c>
      <c r="C31" s="1521"/>
      <c r="D31" s="1521"/>
      <c r="E31" s="1521"/>
      <c r="F31" s="1521"/>
      <c r="G31" s="1521"/>
      <c r="H31" s="1521"/>
      <c r="I31" s="1521"/>
      <c r="J31" s="1521"/>
      <c r="K31" s="1521"/>
      <c r="L31" s="1521"/>
      <c r="M31" s="1521"/>
      <c r="N31" s="1522"/>
    </row>
    <row r="32" spans="1:14" ht="15" customHeight="1">
      <c r="A32" s="1514"/>
      <c r="B32" s="1528"/>
      <c r="C32" s="1529"/>
      <c r="D32" s="1529"/>
      <c r="E32" s="1529"/>
      <c r="F32" s="1529"/>
      <c r="G32" s="1529"/>
      <c r="H32" s="1529"/>
      <c r="I32" s="1529"/>
      <c r="J32" s="1529"/>
      <c r="K32" s="1529"/>
      <c r="L32" s="1529"/>
      <c r="M32" s="1529"/>
      <c r="N32" s="1530"/>
    </row>
    <row r="33" spans="1:14" ht="15" customHeight="1">
      <c r="A33" s="1514"/>
      <c r="B33" s="1528" t="s">
        <v>429</v>
      </c>
      <c r="C33" s="1547"/>
      <c r="D33" s="1547"/>
      <c r="E33" s="1547"/>
      <c r="F33" s="1547"/>
      <c r="G33" s="1547"/>
      <c r="H33" s="1547"/>
      <c r="I33" s="1547"/>
      <c r="J33" s="1547"/>
      <c r="K33" s="1547"/>
      <c r="L33" s="1547"/>
      <c r="M33" s="1547"/>
      <c r="N33" s="1548"/>
    </row>
    <row r="34" spans="1:14" ht="15" customHeight="1">
      <c r="A34" s="1514"/>
      <c r="B34" s="1531"/>
      <c r="C34" s="1529"/>
      <c r="D34" s="1529"/>
      <c r="E34" s="1529"/>
      <c r="F34" s="1529"/>
      <c r="G34" s="1529"/>
      <c r="H34" s="1529"/>
      <c r="I34" s="1529"/>
      <c r="J34" s="1529"/>
      <c r="K34" s="1529"/>
      <c r="L34" s="1529"/>
      <c r="M34" s="1529"/>
      <c r="N34" s="1530"/>
    </row>
    <row r="35" spans="1:14" ht="15" customHeight="1">
      <c r="A35" s="1520"/>
      <c r="B35" s="1532"/>
      <c r="C35" s="1533"/>
      <c r="D35" s="1533"/>
      <c r="E35" s="1533"/>
      <c r="F35" s="1533"/>
      <c r="G35" s="1533"/>
      <c r="H35" s="1533"/>
      <c r="I35" s="1533"/>
      <c r="J35" s="1533"/>
      <c r="K35" s="1533"/>
      <c r="L35" s="1533"/>
      <c r="M35" s="1533"/>
      <c r="N35" s="1534"/>
    </row>
    <row r="36" spans="1:14" ht="19.5" customHeight="1">
      <c r="A36" s="1513">
        <v>6</v>
      </c>
      <c r="B36" s="1517" t="s">
        <v>223</v>
      </c>
      <c r="C36" s="1521"/>
      <c r="D36" s="1521"/>
      <c r="E36" s="1521"/>
      <c r="F36" s="1521"/>
      <c r="G36" s="1521"/>
      <c r="H36" s="1521"/>
      <c r="I36" s="1521"/>
      <c r="J36" s="1521"/>
      <c r="K36" s="1521"/>
      <c r="L36" s="1521"/>
      <c r="M36" s="1521"/>
      <c r="N36" s="1522"/>
    </row>
    <row r="37" spans="1:14" ht="15" customHeight="1">
      <c r="A37" s="1514"/>
      <c r="B37" s="1541"/>
      <c r="C37" s="1529"/>
      <c r="D37" s="1529"/>
      <c r="E37" s="1529"/>
      <c r="F37" s="1529"/>
      <c r="G37" s="1529"/>
      <c r="H37" s="1529"/>
      <c r="I37" s="1529"/>
      <c r="J37" s="1529"/>
      <c r="K37" s="1529"/>
      <c r="L37" s="1529"/>
      <c r="M37" s="1529"/>
      <c r="N37" s="1530"/>
    </row>
    <row r="38" spans="1:14" ht="15" customHeight="1">
      <c r="A38" s="1514"/>
      <c r="B38" s="1542" t="s">
        <v>433</v>
      </c>
      <c r="C38" s="1504"/>
      <c r="D38" s="1504"/>
      <c r="E38" s="1504"/>
      <c r="F38" s="1504"/>
      <c r="G38" s="1504"/>
      <c r="H38" s="1504"/>
      <c r="I38" s="1504"/>
      <c r="J38" s="1504"/>
      <c r="K38" s="1504"/>
      <c r="L38" s="1504"/>
      <c r="M38" s="1504"/>
      <c r="N38" s="1505"/>
    </row>
    <row r="39" spans="1:14" ht="15" customHeight="1">
      <c r="A39" s="1514"/>
      <c r="B39" s="1542" t="s">
        <v>432</v>
      </c>
      <c r="C39" s="1504"/>
      <c r="D39" s="1504"/>
      <c r="E39" s="1504"/>
      <c r="F39" s="1504"/>
      <c r="G39" s="1504"/>
      <c r="H39" s="1504"/>
      <c r="I39" s="1504"/>
      <c r="J39" s="1504"/>
      <c r="K39" s="1504"/>
      <c r="L39" s="1504"/>
      <c r="M39" s="1504"/>
      <c r="N39" s="1505"/>
    </row>
    <row r="40" spans="1:14" ht="15" customHeight="1">
      <c r="A40" s="1520"/>
      <c r="B40" s="1532"/>
      <c r="C40" s="1533"/>
      <c r="D40" s="1533"/>
      <c r="E40" s="1533"/>
      <c r="F40" s="1533"/>
      <c r="G40" s="1533"/>
      <c r="H40" s="1533"/>
      <c r="I40" s="1533"/>
      <c r="J40" s="1533"/>
      <c r="K40" s="1533"/>
      <c r="L40" s="1533"/>
      <c r="M40" s="1533"/>
      <c r="N40" s="1534"/>
    </row>
    <row r="41" spans="1:14" ht="19.5" customHeight="1">
      <c r="A41" s="1513">
        <v>7</v>
      </c>
      <c r="B41" s="1523" t="s">
        <v>224</v>
      </c>
      <c r="C41" s="1555"/>
      <c r="D41" s="1555"/>
      <c r="E41" s="1555"/>
      <c r="F41" s="1555"/>
      <c r="G41" s="1555"/>
      <c r="H41" s="1555"/>
      <c r="I41" s="1555"/>
      <c r="J41" s="1555"/>
      <c r="K41" s="1555"/>
      <c r="L41" s="1555"/>
      <c r="M41" s="1555"/>
      <c r="N41" s="1556"/>
    </row>
    <row r="42" spans="1:14" ht="15" customHeight="1">
      <c r="A42" s="1514"/>
      <c r="B42" s="812"/>
      <c r="C42" s="813"/>
      <c r="D42" s="813"/>
      <c r="E42" s="813"/>
      <c r="F42" s="813"/>
      <c r="G42" s="813"/>
      <c r="H42" s="813"/>
      <c r="I42" s="813"/>
      <c r="J42" s="813"/>
      <c r="K42" s="813"/>
      <c r="L42" s="813"/>
      <c r="M42" s="813"/>
      <c r="N42" s="814"/>
    </row>
    <row r="43" spans="1:14" ht="15" customHeight="1">
      <c r="A43" s="1514"/>
      <c r="B43" s="1549" t="s">
        <v>430</v>
      </c>
      <c r="C43" s="1550"/>
      <c r="D43" s="1550"/>
      <c r="E43" s="1550"/>
      <c r="F43" s="1550"/>
      <c r="G43" s="1550"/>
      <c r="H43" s="1550"/>
      <c r="I43" s="1550"/>
      <c r="J43" s="1550"/>
      <c r="K43" s="1550"/>
      <c r="L43" s="1550"/>
      <c r="M43" s="1550"/>
      <c r="N43" s="1551"/>
    </row>
    <row r="44" spans="1:14" ht="15" customHeight="1">
      <c r="A44" s="1514"/>
      <c r="B44" s="812"/>
      <c r="C44" s="813"/>
      <c r="D44" s="813"/>
      <c r="E44" s="813"/>
      <c r="F44" s="813"/>
      <c r="G44" s="813"/>
      <c r="H44" s="813"/>
      <c r="I44" s="813"/>
      <c r="J44" s="813"/>
      <c r="K44" s="813"/>
      <c r="L44" s="813"/>
      <c r="M44" s="813"/>
      <c r="N44" s="814"/>
    </row>
    <row r="45" spans="1:14" ht="15" customHeight="1">
      <c r="A45" s="1520"/>
      <c r="B45" s="812"/>
      <c r="C45" s="813"/>
      <c r="D45" s="813"/>
      <c r="E45" s="813"/>
      <c r="F45" s="813"/>
      <c r="G45" s="813"/>
      <c r="H45" s="813"/>
      <c r="I45" s="813"/>
      <c r="J45" s="813"/>
      <c r="K45" s="813"/>
      <c r="L45" s="813"/>
      <c r="M45" s="813"/>
      <c r="N45" s="814"/>
    </row>
    <row r="46" spans="1:14" ht="19.5" customHeight="1">
      <c r="A46" s="1513">
        <v>8</v>
      </c>
      <c r="B46" s="1517" t="s">
        <v>225</v>
      </c>
      <c r="C46" s="1521"/>
      <c r="D46" s="1521"/>
      <c r="E46" s="1521"/>
      <c r="F46" s="1521"/>
      <c r="G46" s="1521"/>
      <c r="H46" s="1521"/>
      <c r="I46" s="1521"/>
      <c r="J46" s="1521"/>
      <c r="K46" s="1521"/>
      <c r="L46" s="1521"/>
      <c r="M46" s="1521"/>
      <c r="N46" s="1522"/>
    </row>
    <row r="47" spans="1:14" ht="15" customHeight="1">
      <c r="A47" s="1514"/>
      <c r="B47" s="1541"/>
      <c r="C47" s="1529"/>
      <c r="D47" s="1529"/>
      <c r="E47" s="1529"/>
      <c r="F47" s="1529"/>
      <c r="G47" s="1529"/>
      <c r="H47" s="1529"/>
      <c r="I47" s="1529"/>
      <c r="J47" s="1529"/>
      <c r="K47" s="1529"/>
      <c r="L47" s="1529"/>
      <c r="M47" s="1529"/>
      <c r="N47" s="1530"/>
    </row>
    <row r="48" spans="1:14" ht="15" customHeight="1">
      <c r="A48" s="1514"/>
      <c r="B48" s="1552" t="s">
        <v>431</v>
      </c>
      <c r="C48" s="1553"/>
      <c r="D48" s="1553"/>
      <c r="E48" s="1553"/>
      <c r="F48" s="1553"/>
      <c r="G48" s="1553"/>
      <c r="H48" s="1553"/>
      <c r="I48" s="1553"/>
      <c r="J48" s="1553"/>
      <c r="K48" s="1553"/>
      <c r="L48" s="1553"/>
      <c r="M48" s="1553"/>
      <c r="N48" s="1554"/>
    </row>
    <row r="49" spans="1:14" ht="15" customHeight="1">
      <c r="A49" s="1514"/>
      <c r="B49" s="1531"/>
      <c r="C49" s="1529"/>
      <c r="D49" s="1529"/>
      <c r="E49" s="1529"/>
      <c r="F49" s="1529"/>
      <c r="G49" s="1529"/>
      <c r="H49" s="1529"/>
      <c r="I49" s="1529"/>
      <c r="J49" s="1529"/>
      <c r="K49" s="1529"/>
      <c r="L49" s="1529"/>
      <c r="M49" s="1529"/>
      <c r="N49" s="1530"/>
    </row>
    <row r="50" spans="1:14" ht="15" customHeight="1" thickBot="1">
      <c r="A50" s="1557"/>
      <c r="B50" s="1538"/>
      <c r="C50" s="1539"/>
      <c r="D50" s="1539"/>
      <c r="E50" s="1539"/>
      <c r="F50" s="1539"/>
      <c r="G50" s="1539"/>
      <c r="H50" s="1539"/>
      <c r="I50" s="1539"/>
      <c r="J50" s="1539"/>
      <c r="K50" s="1539"/>
      <c r="L50" s="1539"/>
      <c r="M50" s="1539"/>
      <c r="N50" s="1540"/>
    </row>
    <row r="51" spans="1:14" ht="12.75" customHeight="1">
      <c r="A51" s="778"/>
      <c r="B51" s="778"/>
      <c r="C51" s="778"/>
      <c r="D51" s="778"/>
      <c r="E51" s="778"/>
      <c r="F51" s="778"/>
      <c r="G51" s="778"/>
      <c r="H51" s="778"/>
      <c r="I51" s="778"/>
      <c r="J51" s="778"/>
      <c r="K51" s="778"/>
      <c r="L51" s="778"/>
      <c r="M51" s="778"/>
      <c r="N51" s="778"/>
    </row>
    <row r="52" spans="1:14" ht="12.75">
      <c r="A52" s="778"/>
      <c r="B52" s="778"/>
      <c r="C52" s="778"/>
      <c r="D52" s="778"/>
      <c r="E52" s="778"/>
      <c r="F52" s="778"/>
      <c r="G52" s="778"/>
      <c r="H52" s="778"/>
      <c r="I52" s="778"/>
      <c r="J52" s="778"/>
      <c r="K52" s="778"/>
      <c r="L52" s="778"/>
      <c r="M52" s="778"/>
      <c r="N52" s="778"/>
    </row>
    <row r="53" spans="1:14" ht="12.75">
      <c r="A53" s="778"/>
      <c r="B53" s="778"/>
      <c r="C53" s="778"/>
      <c r="D53" s="778"/>
      <c r="E53" s="778"/>
      <c r="F53" s="778"/>
      <c r="G53" s="778"/>
      <c r="H53" s="778"/>
      <c r="I53" s="778"/>
      <c r="J53" s="778"/>
      <c r="K53" s="778"/>
      <c r="L53" s="778"/>
      <c r="M53" s="778"/>
      <c r="N53" s="778"/>
    </row>
    <row r="54" spans="1:14" ht="12.75">
      <c r="A54" s="778"/>
      <c r="B54" s="778"/>
      <c r="C54" s="778"/>
      <c r="D54" s="778"/>
      <c r="E54" s="778"/>
      <c r="F54" s="778"/>
      <c r="G54" s="778"/>
      <c r="H54" s="778"/>
      <c r="I54" s="778"/>
      <c r="J54" s="778"/>
      <c r="K54" s="778"/>
      <c r="L54" s="778"/>
      <c r="M54" s="778"/>
      <c r="N54" s="778"/>
    </row>
    <row r="55" spans="1:14" ht="12.75">
      <c r="A55" s="778"/>
      <c r="B55" s="778"/>
      <c r="C55" s="778"/>
      <c r="D55" s="778"/>
      <c r="E55" s="778"/>
      <c r="F55" s="778"/>
      <c r="G55" s="778"/>
      <c r="H55" s="778"/>
      <c r="I55" s="778"/>
      <c r="J55" s="778"/>
      <c r="K55" s="778"/>
      <c r="L55" s="778"/>
      <c r="M55" s="778"/>
      <c r="N55" s="778"/>
    </row>
    <row r="56" spans="1:14" ht="12.75">
      <c r="A56" s="778"/>
      <c r="B56" s="778"/>
      <c r="C56" s="778"/>
      <c r="D56" s="778"/>
      <c r="E56" s="778"/>
      <c r="F56" s="778"/>
      <c r="G56" s="778"/>
      <c r="H56" s="778"/>
      <c r="I56" s="778"/>
      <c r="J56" s="778"/>
      <c r="K56" s="778"/>
      <c r="L56" s="778"/>
      <c r="M56" s="778"/>
      <c r="N56" s="778"/>
    </row>
    <row r="57" spans="1:14" ht="12.75">
      <c r="A57" s="778"/>
      <c r="B57" s="778"/>
      <c r="C57" s="778"/>
      <c r="D57" s="778"/>
      <c r="E57" s="778"/>
      <c r="F57" s="778"/>
      <c r="G57" s="778"/>
      <c r="H57" s="778"/>
      <c r="I57" s="778"/>
      <c r="J57" s="778"/>
      <c r="K57" s="778"/>
      <c r="L57" s="778"/>
      <c r="M57" s="778"/>
      <c r="N57" s="778"/>
    </row>
    <row r="58" spans="1:14" ht="12.75">
      <c r="A58" s="778"/>
      <c r="B58" s="778"/>
      <c r="C58" s="778"/>
      <c r="D58" s="778"/>
      <c r="E58" s="778"/>
      <c r="F58" s="778"/>
      <c r="G58" s="778"/>
      <c r="H58" s="778"/>
      <c r="I58" s="778"/>
      <c r="J58" s="778"/>
      <c r="K58" s="778"/>
      <c r="L58" s="778"/>
      <c r="M58" s="778"/>
      <c r="N58" s="778"/>
    </row>
    <row r="59" spans="1:14" ht="12.75">
      <c r="A59" s="778"/>
      <c r="B59" s="778"/>
      <c r="C59" s="778"/>
      <c r="D59" s="778"/>
      <c r="E59" s="778"/>
      <c r="F59" s="778"/>
      <c r="G59" s="778"/>
      <c r="H59" s="778"/>
      <c r="I59" s="778"/>
      <c r="J59" s="778"/>
      <c r="K59" s="778"/>
      <c r="L59" s="778"/>
      <c r="M59" s="778"/>
      <c r="N59" s="778"/>
    </row>
    <row r="60" spans="1:14" ht="12.75">
      <c r="A60" s="778"/>
      <c r="B60" s="778"/>
      <c r="C60" s="778"/>
      <c r="D60" s="778"/>
      <c r="E60" s="778"/>
      <c r="F60" s="778"/>
      <c r="G60" s="778"/>
      <c r="H60" s="778"/>
      <c r="I60" s="778"/>
      <c r="J60" s="778"/>
      <c r="K60" s="778"/>
      <c r="L60" s="778"/>
      <c r="M60" s="778"/>
      <c r="N60" s="778"/>
    </row>
  </sheetData>
  <sheetProtection/>
  <mergeCells count="55">
    <mergeCell ref="B23:N23"/>
    <mergeCell ref="B28:N28"/>
    <mergeCell ref="B33:N33"/>
    <mergeCell ref="B43:N43"/>
    <mergeCell ref="B48:N48"/>
    <mergeCell ref="A41:A45"/>
    <mergeCell ref="B41:N41"/>
    <mergeCell ref="A46:A50"/>
    <mergeCell ref="B46:N46"/>
    <mergeCell ref="B47:N47"/>
    <mergeCell ref="B49:N49"/>
    <mergeCell ref="B50:N50"/>
    <mergeCell ref="A36:A40"/>
    <mergeCell ref="B36:N36"/>
    <mergeCell ref="B37:N37"/>
    <mergeCell ref="B38:N38"/>
    <mergeCell ref="B39:N39"/>
    <mergeCell ref="B40:N40"/>
    <mergeCell ref="A31:A35"/>
    <mergeCell ref="B31:N31"/>
    <mergeCell ref="B32:N32"/>
    <mergeCell ref="B34:N34"/>
    <mergeCell ref="B35:N35"/>
    <mergeCell ref="A26:A30"/>
    <mergeCell ref="B26:N26"/>
    <mergeCell ref="B27:N27"/>
    <mergeCell ref="B29:N29"/>
    <mergeCell ref="B30:N30"/>
    <mergeCell ref="A11:A15"/>
    <mergeCell ref="B11:N11"/>
    <mergeCell ref="A21:A25"/>
    <mergeCell ref="B21:N21"/>
    <mergeCell ref="B22:N22"/>
    <mergeCell ref="B24:N24"/>
    <mergeCell ref="B25:N25"/>
    <mergeCell ref="A16:A20"/>
    <mergeCell ref="B16:N16"/>
    <mergeCell ref="B17:N17"/>
    <mergeCell ref="B19:N19"/>
    <mergeCell ref="B20:N20"/>
    <mergeCell ref="B12:B13"/>
    <mergeCell ref="C12:C13"/>
    <mergeCell ref="F12:F13"/>
    <mergeCell ref="I12:I13"/>
    <mergeCell ref="B18:N18"/>
    <mergeCell ref="O12:P12"/>
    <mergeCell ref="B14:B15"/>
    <mergeCell ref="L12:L13"/>
    <mergeCell ref="E8:H8"/>
    <mergeCell ref="E9:H9"/>
    <mergeCell ref="I4:L4"/>
    <mergeCell ref="I6:L6"/>
    <mergeCell ref="I7:L7"/>
    <mergeCell ref="E5:H6"/>
    <mergeCell ref="E7:H7"/>
  </mergeCells>
  <printOptions horizontalCentered="1" verticalCentered="1"/>
  <pageMargins left="0" right="0" top="0.7874015748031497" bottom="0" header="0.5118110236220472" footer="0"/>
  <pageSetup fitToHeight="1" fitToWidth="1" horizontalDpi="600" verticalDpi="600" orientation="landscape" paperSize="9" scale="66" r:id="rId2"/>
  <rowBreaks count="1" manualBreakCount="1">
    <brk id="25" max="1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FAO of The UN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FAO</dc:creator>
  <cp:keywords/>
  <dc:description/>
  <cp:lastModifiedBy>loeffler</cp:lastModifiedBy>
  <cp:lastPrinted>2015-06-11T12:34:36Z</cp:lastPrinted>
  <dcterms:created xsi:type="dcterms:W3CDTF">1998-09-16T16:39:33Z</dcterms:created>
  <dcterms:modified xsi:type="dcterms:W3CDTF">2015-10-22T13:32:03Z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298963165</vt:i4>
  </property>
  <property fmtid="{D5CDD505-2E9C-101B-9397-08002B2CF9AE}" pid="3" name="_EmailSubject">
    <vt:lpwstr>MasterJFSQ 2007:  En</vt:lpwstr>
  </property>
  <property fmtid="{D5CDD505-2E9C-101B-9397-08002B2CF9AE}" pid="4" name="_AuthorEmail">
    <vt:lpwstr>Felice.Padovani@fao.org</vt:lpwstr>
  </property>
  <property fmtid="{D5CDD505-2E9C-101B-9397-08002B2CF9AE}" pid="5" name="_AuthorEmailDisplayName">
    <vt:lpwstr>Padovani, Felice (FOIM)</vt:lpwstr>
  </property>
  <property fmtid="{D5CDD505-2E9C-101B-9397-08002B2CF9AE}" pid="6" name="_PreviousAdHocReviewCycleID">
    <vt:i4>-23535663</vt:i4>
  </property>
  <property fmtid="{D5CDD505-2E9C-101B-9397-08002B2CF9AE}" pid="7" name="_ReviewingToolsShownOnce">
    <vt:lpwstr/>
  </property>
</Properties>
</file>