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405" windowWidth="19320" windowHeight="11460" activeTab="8"/>
  </bookViews>
  <sheets>
    <sheet name="cover" sheetId="1" r:id="rId1"/>
    <sheet name="7ind" sheetId="2" r:id="rId2"/>
    <sheet name="C-3" sheetId="3" r:id="rId3"/>
    <sheet name="C-5" sheetId="4" r:id="rId4"/>
    <sheet name="C-6" sheetId="5" r:id="rId5"/>
    <sheet name="C-13" sheetId="6" r:id="rId6"/>
    <sheet name="C-14" sheetId="7" r:id="rId7"/>
    <sheet name="C-15" sheetId="8" r:id="rId8"/>
    <sheet name="I-3" sheetId="9" r:id="rId9"/>
  </sheets>
  <definedNames>
    <definedName name="_ftn1" localSheetId="0">'cover'!$A$20</definedName>
    <definedName name="_ftnref1" localSheetId="0">'cover'!$A$19</definedName>
  </definedNames>
  <calcPr fullCalcOnLoad="1"/>
</workbook>
</file>

<file path=xl/comments1.xml><?xml version="1.0" encoding="utf-8"?>
<comments xmlns="http://schemas.openxmlformats.org/spreadsheetml/2006/main">
  <authors>
    <author>Vladislav</author>
  </authors>
  <commentList>
    <comment ref="A22" authorId="0">
      <text>
        <r>
          <rPr>
            <b/>
            <sz val="9"/>
            <rFont val="Tahoma"/>
            <family val="2"/>
          </rPr>
          <t>Vladislav:</t>
        </r>
        <r>
          <rPr>
            <sz val="9"/>
            <rFont val="Tahoma"/>
            <family val="2"/>
          </rPr>
          <t xml:space="preserve">
</t>
        </r>
      </text>
    </comment>
  </commentList>
</comments>
</file>

<file path=xl/comments3.xml><?xml version="1.0" encoding="utf-8"?>
<comments xmlns="http://schemas.openxmlformats.org/spreadsheetml/2006/main">
  <authors>
    <author>www</author>
  </authors>
  <commentList>
    <comment ref="B14" authorId="0">
      <text>
        <r>
          <rPr>
            <b/>
            <sz val="9"/>
            <rFont val="Tahoma"/>
            <family val="2"/>
          </rPr>
          <t>www:</t>
        </r>
        <r>
          <rPr>
            <sz val="9"/>
            <rFont val="Tahoma"/>
            <family val="2"/>
          </rPr>
          <t xml:space="preserve">
поправить на  знака</t>
        </r>
      </text>
    </comment>
  </commentList>
</comments>
</file>

<file path=xl/comments5.xml><?xml version="1.0" encoding="utf-8"?>
<comments xmlns="http://schemas.openxmlformats.org/spreadsheetml/2006/main">
  <authors>
    <author>www</author>
  </authors>
  <commentList>
    <comment ref="B1" authorId="0">
      <text>
        <r>
          <rPr>
            <b/>
            <sz val="9"/>
            <rFont val="Tahoma"/>
            <family val="2"/>
          </rPr>
          <t>www:</t>
        </r>
        <r>
          <rPr>
            <sz val="9"/>
            <rFont val="Tahoma"/>
            <family val="2"/>
          </rPr>
          <t xml:space="preserve">
сделать по црт</t>
        </r>
      </text>
    </comment>
  </commentList>
</comments>
</file>

<file path=xl/sharedStrings.xml><?xml version="1.0" encoding="utf-8"?>
<sst xmlns="http://schemas.openxmlformats.org/spreadsheetml/2006/main" count="1250" uniqueCount="210">
  <si>
    <t>%</t>
  </si>
  <si>
    <t>#</t>
  </si>
  <si>
    <t>ЕВРОПЕЙСКАЯ ЭКОНОМИЧЕСКАЯ КОМИССИЯ</t>
  </si>
  <si>
    <t>КОМИТЕТ ПО ЭКОЛОГИЧЕСКОЙ ПОЛИТИКЕ</t>
  </si>
  <si>
    <t>КОНФЕРЕНЦИЯ ЕВРОПЕЙСКИХ СТАТИСТИКОВ</t>
  </si>
  <si>
    <t>Совместная межсекторальная целевая группа по экологическим показателям</t>
  </si>
  <si>
    <t>НАЦИОНАЛЬНЫЙ ОБЗОР ПРИМЕНЕНИЯ ЭКОЛОГИЧЕСКИХ ПОКАЗАТЕЛЕЙ</t>
  </si>
  <si>
    <t>Показатель</t>
  </si>
  <si>
    <t xml:space="preserve">A. Организации, ответственные за подготовку данных для показателя и зффективные механизмы межведомственного сотрудничества </t>
  </si>
  <si>
    <t>Вопрос A..</t>
  </si>
  <si>
    <t>Эффективные механизмы межведомственного сотрудничества по подготовке показателя</t>
  </si>
  <si>
    <t>Укажите, пожалуйста, механизмы сотрудничества (если таковые существуют), созданные в вашей стране для сбора необходимых данных по показателю. Они могут включать статистические учреждения, министерства водного хозяйства, сельского хозяйства, транспорта, внутренних дел, окружающей среды, экономического развития и энергетики, гидрометеорологические службы и, в случае необходимости, агенства по геологии. Описание должно охватывать возникшие проблемы, найденные им решения, а также возможные дальнейшие шаги, планируемые или необходимые.</t>
  </si>
  <si>
    <t>Вопрос  B.</t>
  </si>
  <si>
    <t>Обеспечение качества данных и процедуры контроля при подготовке показателя</t>
  </si>
  <si>
    <t>Вопрос  C.</t>
  </si>
  <si>
    <t>Публикация показателя в статистических сборниках и докладах о состоянии окружающей среды</t>
  </si>
  <si>
    <t>Вопрос D</t>
  </si>
  <si>
    <t>Использование индикатора и / или связанных с ними данных на национальном уровне и основные держатели информации</t>
  </si>
  <si>
    <t>Единица</t>
  </si>
  <si>
    <t>Дополнительная информация</t>
  </si>
  <si>
    <t>D. Использование показателя и / или связанных с ними данных на национальном уровне и основные держатели информации</t>
  </si>
  <si>
    <t>Пожалуйста, укажите, каким образом учреждения (министерства, государственные ведомства, исследовательские институты и т.д.), используют показатель и связанные с ними данные в своей работе. Укажите учреждения, являющиеся основными владельцами этих данных (например, министерства, статистические агентства, специализированные природоохранные учреждения).</t>
  </si>
  <si>
    <t>Седьмая сессия</t>
  </si>
  <si>
    <t xml:space="preserve">Опишите, пожалуйста, обеспечение качества данных и процедуры контроля при подготовке показателя. Описание должно охватывать возникшие проблемы, найденные им решения, а также возможные дальнейшие шаги, планируемые или необходимые. Следует обратить внимание на действующие международные или национальные методологии и руководства, которые выполняются по обеспечению качества данных и контролю (название, источник публикации) . </t>
  </si>
  <si>
    <t xml:space="preserve">B. Обеспечение качества данных и процедуры контроля при подготовке показателя. Соответствие данных
методов контроля качества с международными или национальными стандартами (название, источник публикации). </t>
  </si>
  <si>
    <t>C. Публикация показателя в статистических сборниках, докладах о состоянии окружающей среды и других периодических природоохранных изданиях а также ссылки на веб-страницы  в сети Интернет.</t>
  </si>
  <si>
    <t xml:space="preserve">Укажите, пожалуйста, информацию, подтверждающую публикацию показателя в статистических сборниках и докладах о состоянии окружающей среды (названия, названия издательств, город и годы издания, язык издания, количество опубликованных копий, Интернет-адрес (ссылки на веб-страницы), были ли по показателю опубликованы временные ряды данных. </t>
  </si>
  <si>
    <t>Абсолютные значения</t>
  </si>
  <si>
    <t xml:space="preserve">Общее  водопользование строка 19 - строка 20 </t>
  </si>
  <si>
    <t>млн. кубометров</t>
  </si>
  <si>
    <t>из них (из строки 1): домашние хозяйства</t>
  </si>
  <si>
    <t>из них (из строки 1): сельское хозяйство, лесное хозяйство и рыболовство (МСОК 01-03)</t>
  </si>
  <si>
    <t xml:space="preserve">из них (из строки 3): орошение в сельском хозяйстве   </t>
  </si>
  <si>
    <t>из них (из строки 1) Производство (ISIC 10-33)</t>
  </si>
  <si>
    <t>из них (из строки 1) другие виды экономической деятельности</t>
  </si>
  <si>
    <t>Значения на единицу ВВП</t>
  </si>
  <si>
    <t>млрд. международных долларов</t>
  </si>
  <si>
    <t>Общее водопотребление  единицу ВВП       Строка 1 / строка 9</t>
  </si>
  <si>
    <t>кубометров / 1000 международных долларов</t>
  </si>
  <si>
    <t>Расчет общего водопотребления (поддерживающие строки)</t>
  </si>
  <si>
    <t>Общее количество отведенной пресной воды</t>
  </si>
  <si>
    <t>Вода, возвращенная без использования</t>
  </si>
  <si>
    <t xml:space="preserve">Чистое количество отведенной пресной
воды   Строка 12 - строка 13 </t>
  </si>
  <si>
    <t>Опресненная вода</t>
  </si>
  <si>
    <t>Повторное использование воды</t>
  </si>
  <si>
    <t>Импорт воды</t>
  </si>
  <si>
    <t>Экспорт воды</t>
  </si>
  <si>
    <t xml:space="preserve">Пресная вода, доступная для использования        Строка 14 + 15 + 16 + 17 -  строка 18 </t>
  </si>
  <si>
    <t>Потери воды при доставке</t>
  </si>
  <si>
    <t xml:space="preserve">Связанные с водой вопросники, а также соответствующие определения, разработанные СОООН можно найти на  http://unstats.un.org/unsd/ENVIRONMENT/questionnaire2010.htm </t>
  </si>
  <si>
    <t>Значения ВВП по ППС в ценах 2005 года в Международных долларах можно найти на http://data.worldbank.org/indicator/NY.GDP.MKTP.PP.KD</t>
  </si>
  <si>
    <t>C-3: Водопотребление</t>
  </si>
  <si>
    <t>Валовой объем пресной воды, поставленной предприятиями централизованного 
водоснабжения (МСОК 36)</t>
  </si>
  <si>
    <t>Потери при транспортировке</t>
  </si>
  <si>
    <t>Чистый объем пресной воды, поставленной
предприятиями централизованного водоснабжения (МСОК 36) Строка 1 - строка 2</t>
  </si>
  <si>
    <t>Связанные с централизованным водоснабжением вопросники, а также соответствующие определения, разработанные СОООН можно найти на http://unstats.un.org/unsd/ENVIRONMENT/questionnaire2010.htm</t>
  </si>
  <si>
    <t>C-5: Централизованное водоснабжение</t>
  </si>
  <si>
    <t>Общая численность населения страны</t>
  </si>
  <si>
    <t>миллионы человек</t>
  </si>
  <si>
    <r>
      <t>Связанные с водой вопросник</t>
    </r>
    <r>
      <rPr>
        <sz val="12"/>
        <rFont val="Calibri"/>
        <family val="2"/>
      </rPr>
      <t>и</t>
    </r>
    <r>
      <rPr>
        <sz val="12"/>
        <color indexed="8"/>
        <rFont val="Calibri"/>
        <family val="2"/>
      </rPr>
      <t>, а также соответствующие определения, разработанные СОООН можно найти на:  http://unstats.un.org/unsd/ENVIRONMENT/questionnaire2010.htm</t>
    </r>
  </si>
  <si>
    <t>C-6: Доступ населения к централизованному водоснабжению</t>
  </si>
  <si>
    <t>Название прибрежной зоны</t>
  </si>
  <si>
    <t xml:space="preserve">единица </t>
  </si>
  <si>
    <t>Seawater</t>
  </si>
  <si>
    <t>Количество выбранных точек отбора проб (из которых средняя концентрация рассчитывается)</t>
  </si>
  <si>
    <t xml:space="preserve">Количество отобранных проб  </t>
  </si>
  <si>
    <t>в год</t>
  </si>
  <si>
    <t xml:space="preserve">Количество анализов </t>
  </si>
  <si>
    <t>мг / л</t>
  </si>
  <si>
    <t>Растворенный кислород - лето</t>
  </si>
  <si>
    <r>
      <t>мг О</t>
    </r>
    <r>
      <rPr>
        <vertAlign val="subscript"/>
        <sz val="12"/>
        <color indexed="18"/>
        <rFont val="Calibri"/>
        <family val="2"/>
      </rPr>
      <t>2</t>
    </r>
    <r>
      <rPr>
        <sz val="12"/>
        <color indexed="8"/>
        <rFont val="Calibri"/>
        <family val="2"/>
      </rPr>
      <t xml:space="preserve"> / л</t>
    </r>
  </si>
  <si>
    <t>Аммонийный азот - зима</t>
  </si>
  <si>
    <t>Растворенный кислород - зима</t>
  </si>
  <si>
    <t>Нефтяные углеводороды</t>
  </si>
  <si>
    <t>мкг / л</t>
  </si>
  <si>
    <t>Фенолы</t>
  </si>
  <si>
    <t>Синтетические поверхностно-активные вещества</t>
  </si>
  <si>
    <t>Кадмий (Cd)</t>
  </si>
  <si>
    <t>Кобальт (Co)</t>
  </si>
  <si>
    <t>Медь (Cu)</t>
  </si>
  <si>
    <t>Железо (Fe)</t>
  </si>
  <si>
    <t>Ртуть (Hg)</t>
  </si>
  <si>
    <t>Марганец (Mn)</t>
  </si>
  <si>
    <t>Никель (Ni)</t>
  </si>
  <si>
    <t>Свинец (Pb)</t>
  </si>
  <si>
    <t>Цинк (Zn)</t>
  </si>
  <si>
    <t>Другие металлы (указать)</t>
  </si>
  <si>
    <t>Хлорорганические пестициды</t>
  </si>
  <si>
    <t>Другие химические соединения (указать)</t>
  </si>
  <si>
    <t>фекальные кишечные</t>
  </si>
  <si>
    <t>НВЧ / 100 мл</t>
  </si>
  <si>
    <t>Донные отложения</t>
  </si>
  <si>
    <t>Примечания:</t>
  </si>
  <si>
    <t xml:space="preserve">Следует ввести средние значения концентраций, рассчитанные из общего числа выбранных точек отбора проб. Если по прибрежной зоне будет большое количество точек отбора проб, то при расчете средних значений концентраций, в целях получения сбалансированного представления о качестве прибрежных вод  и донных отложений, странам следует выбрать хотя бы пять характерных точек. 
В зависимости от решения страны, при расчете средних концентраций, могут использоваться данные и по болешему числу точек отбора проб.                                                                                                                                                         Для каждой прибрежной зоны заполните, пожалуйста, отдельную таблицу. Там, где это будет возможно, необходимо приложить карту с обозначением местоположения точек отбора проб. 
Необходимо указать применяемые методы измерения.  
</t>
  </si>
  <si>
    <t xml:space="preserve"> C-13 Концентрации загрязняющих веществ в прибрежной морской воде и донных отложениях (за исключением биогенных веществ</t>
  </si>
  <si>
    <t xml:space="preserve">миллионы человек </t>
  </si>
  <si>
    <t xml:space="preserve">Население, подключенное к общественной канализации </t>
  </si>
  <si>
    <t xml:space="preserve">Подключенное население </t>
  </si>
  <si>
    <t>Население, подключенное к общественной канализации с последующей очисткой</t>
  </si>
  <si>
    <t xml:space="preserve">из них: механическая / первичная очистка </t>
  </si>
  <si>
    <t xml:space="preserve">из них: механическая / первичная очистка          100 (Строка 10 / строка 1) </t>
  </si>
  <si>
    <t xml:space="preserve">из них: биологическая / вторичная очистка  </t>
  </si>
  <si>
    <t xml:space="preserve">из них: биологическая / вторичная очистка           100 (Строка 12 / строка 1) </t>
  </si>
  <si>
    <t xml:space="preserve">из них: продвинутая /третичная очистка  </t>
  </si>
  <si>
    <t xml:space="preserve">из нх: продвинутая /третичная очистка           100 (Строка 14 / строка 1) </t>
  </si>
  <si>
    <t>Население, подключенное к общественной канализации без последующей обработки</t>
  </si>
  <si>
    <t xml:space="preserve">Подключенное население  Строка 5 - строка 8 </t>
  </si>
  <si>
    <t>Подключенное население  Строка 6 - строка 9</t>
  </si>
  <si>
    <t>Население, подключенное к коммунальному водоснабжению без подключения к общественной канализации</t>
  </si>
  <si>
    <t>Подключенное население  Строка 2 - строка 5</t>
  </si>
  <si>
    <t>Подключенное население Строка 3  - строка 6</t>
  </si>
  <si>
    <t>Примечание</t>
  </si>
  <si>
    <t>Значения в строках 2 и 3 могут быть взяты из показателя «C-6: Доступ населения к централизованному водоснабжению"</t>
  </si>
  <si>
    <r>
      <rPr>
        <sz val="11"/>
        <color theme="1"/>
        <rFont val="Calibri"/>
        <family val="2"/>
      </rPr>
      <t>Связанные с водой вопросники, а также соответствующие определения, разработанные СОООН можно найти на:</t>
    </r>
    <r>
      <rPr>
        <b/>
        <sz val="11"/>
        <color indexed="8"/>
        <rFont val="Calibri"/>
        <family val="2"/>
      </rPr>
      <t xml:space="preserve">  http://unstats.un.org/unsd/ENVIRONMENT/questionnaire2010.htm </t>
    </r>
  </si>
  <si>
    <t xml:space="preserve">Подключенное население                    100 (Строка 5 / строка 1)                 </t>
  </si>
  <si>
    <t>Подключенное население B13:C16</t>
  </si>
  <si>
    <t>Подключенное население                     100 (Строка 8 / строка 1)</t>
  </si>
  <si>
    <t>C-14: Население, обеспеченное очисткой сточных вод</t>
  </si>
  <si>
    <t>Очистка городских сточных вод</t>
  </si>
  <si>
    <t>Первичная очистка</t>
  </si>
  <si>
    <t>Число сооружений</t>
  </si>
  <si>
    <t>Расчетная производительность (объем)</t>
  </si>
  <si>
    <r>
      <t>млн. м</t>
    </r>
    <r>
      <rPr>
        <vertAlign val="superscript"/>
        <sz val="12"/>
        <rFont val="Calibri"/>
        <family val="2"/>
      </rPr>
      <t>3</t>
    </r>
    <r>
      <rPr>
        <sz val="12"/>
        <rFont val="Calibri"/>
        <family val="2"/>
      </rPr>
      <t xml:space="preserve"> в год</t>
    </r>
  </si>
  <si>
    <t>Расчетная производительность (БПК)</t>
  </si>
  <si>
    <r>
      <t>1000 т O</t>
    </r>
    <r>
      <rPr>
        <vertAlign val="subscript"/>
        <sz val="12"/>
        <rFont val="Calibri"/>
        <family val="2"/>
      </rPr>
      <t>2</t>
    </r>
    <r>
      <rPr>
        <sz val="12"/>
        <rFont val="Calibri"/>
        <family val="2"/>
      </rPr>
      <t xml:space="preserve"> / год</t>
    </r>
  </si>
  <si>
    <t>Фактическое использование (объем)</t>
  </si>
  <si>
    <t>Фактическое использование (БПК)</t>
  </si>
  <si>
    <t>Вторичная очистка</t>
  </si>
  <si>
    <t>Третичная очистка</t>
  </si>
  <si>
    <t>Автономная очистка сточных вод</t>
  </si>
  <si>
    <r>
      <t>1000 т O</t>
    </r>
    <r>
      <rPr>
        <vertAlign val="subscript"/>
        <sz val="12"/>
        <color indexed="18"/>
        <rFont val="Calibri"/>
        <family val="2"/>
      </rPr>
      <t>2</t>
    </r>
    <r>
      <rPr>
        <sz val="12"/>
        <color indexed="8"/>
        <rFont val="Calibri"/>
        <family val="2"/>
      </rPr>
      <t xml:space="preserve"> / год</t>
    </r>
  </si>
  <si>
    <r>
      <t>млн. м</t>
    </r>
    <r>
      <rPr>
        <vertAlign val="superscript"/>
        <sz val="12"/>
        <rFont val="Calibri"/>
        <family val="2"/>
      </rPr>
      <t>3</t>
    </r>
    <r>
      <rPr>
        <sz val="12"/>
        <rFont val="Calibri"/>
        <family val="2"/>
      </rPr>
      <t xml:space="preserve"> в  год</t>
    </r>
  </si>
  <si>
    <t>Другая очистка сточных вод</t>
  </si>
  <si>
    <r>
      <t>млн. м</t>
    </r>
    <r>
      <rPr>
        <vertAlign val="superscript"/>
        <sz val="12"/>
        <rFont val="Calibri"/>
        <family val="2"/>
      </rPr>
      <t>3</t>
    </r>
    <r>
      <rPr>
        <sz val="12"/>
        <rFont val="Calibri"/>
        <family val="2"/>
      </rPr>
      <t xml:space="preserve"> в год</t>
    </r>
  </si>
  <si>
    <t>Общее количество загрязняющих веществ - сбрасываемых и удаленых на очистных сооружениях</t>
  </si>
  <si>
    <t xml:space="preserve">Общее количество сбрасываемых загрязняющих веществ (БПК) </t>
  </si>
  <si>
    <t>Общее количество загрязняющих веществ  удаленых на очистных сооружениях (БПК) Строка 5 + 11 + 17 + 23 + 30 + 36 + 42</t>
  </si>
  <si>
    <t xml:space="preserve">Связанные с водой вопросники, а также соответствующие определения, разработанные СОООН можно найти на http://unstats.un.org/unsd/ENVIRONMENT/questionnaire2010.htm </t>
  </si>
  <si>
    <t>C-15: Очистные сооружения (Мощности по очистке сточных вод и эффективность их очистки)</t>
  </si>
  <si>
    <t>ОЦЕНКА СЛЕДУЮЩИХ СЕМИ ПЕРЕСМОТРЕННЫХ ПОКАЗАТЕЛЕЙ ИЗ РУКОВОДСТВА ПО ПРИМЕНЕНИЮ ЭКОЛОГИЧЕСКИХ ПОКАЗАТЕЛЕЙ ЕЭК ООН</t>
  </si>
  <si>
    <t xml:space="preserve">Описание пересмотреных показателей, глоссарии, списки сокращений, условных обозначений и единиц измерений доступны он-лайн: http://www.unece.org/environmental-policy/areas-of-work/environmental-monitoring/areas-of-work/enveuropemonitoringiandr-en/revised-guidelines-on-the-application-of-environmental-indicators.html </t>
  </si>
  <si>
    <t>5 - 7 ноября 2013 года, Женева</t>
  </si>
  <si>
    <t>При заполнении нижеуказанных таблиц за помощью, пожалуйста, обращайтесь к г-ну  Лукашу Выровскому по эл. почте: Lukasz.Wyrowski@unece.org</t>
  </si>
  <si>
    <t>I-3. Переработка и вторичное использование отходов</t>
  </si>
  <si>
    <t xml:space="preserve">Муниципальные отходы </t>
  </si>
  <si>
    <t>1000 т / год</t>
  </si>
  <si>
    <t xml:space="preserve">Неопасные промышленные отходы </t>
  </si>
  <si>
    <r>
      <t xml:space="preserve">Из </t>
    </r>
    <r>
      <rPr>
        <sz val="12"/>
        <color indexed="18"/>
        <rFont val="Calibri"/>
        <family val="2"/>
      </rPr>
      <t>них</t>
    </r>
    <r>
      <rPr>
        <sz val="12"/>
        <color indexed="8"/>
        <rFont val="Calibri"/>
        <family val="2"/>
      </rPr>
      <t xml:space="preserve"> повторное использование и переработка  100 x ( строка 6 /  строка 5)</t>
    </r>
  </si>
  <si>
    <r>
      <t xml:space="preserve">Из </t>
    </r>
    <r>
      <rPr>
        <sz val="12"/>
        <color indexed="18"/>
        <rFont val="Calibri"/>
        <family val="2"/>
      </rPr>
      <t>них</t>
    </r>
    <r>
      <rPr>
        <sz val="12"/>
        <color indexed="8"/>
        <rFont val="Calibri"/>
        <family val="2"/>
      </rPr>
      <t xml:space="preserve"> повторное использование и переработка 100 x ( строка 10 /  строка 9) </t>
    </r>
  </si>
  <si>
    <t xml:space="preserve"> Общее отходы</t>
  </si>
  <si>
    <r>
      <t xml:space="preserve">Из </t>
    </r>
    <r>
      <rPr>
        <sz val="12"/>
        <color indexed="18"/>
        <rFont val="Calibri"/>
        <family val="2"/>
      </rPr>
      <t>них</t>
    </r>
    <r>
      <rPr>
        <sz val="12"/>
        <color indexed="8"/>
        <rFont val="Calibri"/>
        <family val="2"/>
      </rPr>
      <t xml:space="preserve">  повторное использование и переработка  строки 2 + 6 + 10</t>
    </r>
  </si>
  <si>
    <r>
      <t xml:space="preserve">Из </t>
    </r>
    <r>
      <rPr>
        <sz val="12"/>
        <color indexed="18"/>
        <rFont val="Calibri"/>
        <family val="2"/>
      </rPr>
      <t>них</t>
    </r>
    <r>
      <rPr>
        <sz val="12"/>
        <rFont val="Calibri"/>
        <family val="2"/>
      </rPr>
      <t xml:space="preserve"> повторное использование и переработка 100 x ( строка 14 / строка 13)</t>
    </r>
  </si>
  <si>
    <r>
      <t xml:space="preserve">Определения представлены в глоссарии. В случае, если различные определения применяются в стране, уточните, пожалуйста. Пожалуйста, вставьте любую дополнительную информацию, необходимую для объяснения представленных данных. В случае, если данные о городских системах сбора мусора доступны в кубических метрах, а не в тоннах, заполнить эту таблицу </t>
    </r>
    <r>
      <rPr>
        <sz val="12"/>
        <color indexed="18"/>
        <rFont val="Calibri"/>
        <family val="2"/>
      </rPr>
      <t>с использованием</t>
    </r>
    <r>
      <rPr>
        <sz val="12"/>
        <rFont val="Calibri"/>
        <family val="2"/>
      </rPr>
      <t xml:space="preserve"> 1000 кубических метров в год и представить отдельно. В таком случае, последняя часть "Общие отходы" будет включать только опасные и неопасные отходы.</t>
    </r>
  </si>
  <si>
    <t xml:space="preserve">Муниципальные отходы  удаленные                       </t>
  </si>
  <si>
    <r>
      <t xml:space="preserve">Из </t>
    </r>
    <r>
      <rPr>
        <sz val="12"/>
        <color indexed="18"/>
        <rFont val="Calibri"/>
        <family val="2"/>
      </rPr>
      <t>них</t>
    </r>
    <r>
      <rPr>
        <sz val="12"/>
        <color indexed="8"/>
        <rFont val="Calibri"/>
        <family val="2"/>
      </rPr>
      <t xml:space="preserve"> повторное использование и переработка </t>
    </r>
  </si>
  <si>
    <r>
      <t xml:space="preserve">Из </t>
    </r>
    <r>
      <rPr>
        <sz val="12"/>
        <color indexed="18"/>
        <rFont val="Calibri"/>
        <family val="2"/>
      </rPr>
      <t>них</t>
    </r>
    <r>
      <rPr>
        <sz val="12"/>
        <color indexed="8"/>
        <rFont val="Calibri"/>
        <family val="2"/>
      </rPr>
      <t xml:space="preserve"> повторное использование и переработка  100 x ( строка 2 /  строка 1)</t>
    </r>
  </si>
  <si>
    <t xml:space="preserve">Неопасные отходы  удаленные </t>
  </si>
  <si>
    <r>
      <t xml:space="preserve">Из </t>
    </r>
    <r>
      <rPr>
        <sz val="12"/>
        <color indexed="18"/>
        <rFont val="Calibri"/>
        <family val="2"/>
      </rPr>
      <t>них</t>
    </r>
    <r>
      <rPr>
        <sz val="12"/>
        <color indexed="8"/>
        <rFont val="Calibri"/>
        <family val="2"/>
      </rPr>
      <t xml:space="preserve"> повторное использование и переработка  </t>
    </r>
  </si>
  <si>
    <t xml:space="preserve"> Опасные отходы удаленные </t>
  </si>
  <si>
    <t>-</t>
  </si>
  <si>
    <t>ВВП (в ценах 2005 года по ППС)</t>
  </si>
  <si>
    <t>…</t>
  </si>
  <si>
    <t>Представлено [Казахстан]</t>
  </si>
  <si>
    <t xml:space="preserve">Контроль качества данных осуществляет Комитет по водным ресурсам МООС РК.
</t>
  </si>
  <si>
    <t xml:space="preserve">Данные об удалении и вторичном использовании муниципальных отходов формируются на основе первичных отчетов респондентов, которые заверяются печатью и подписями первых руководителей. Согласно статье 17 Закона Республики Казахстан "О государственной статистике" респонденты обязаны представлять достоверные первичные статистические данные в органы статистики.            
Контроль качества данных об удалении и вторичном использовании опасных отходов осуществляет МООС РК при инспекционных проверках, проводимых на основании Экологического кодекса Республики Казахстан от 2007 года. Данные с 2009 года формируются на основе Классификатора отходов МООС РК, разработанным в соответствии  с рекомендациями Базельской конвенции.                                                                                          </t>
  </si>
  <si>
    <t xml:space="preserve">Данные о централизованном водоснабжении формируются на основе первичных отчетов респондентов, достоверность обеспечивается печатью и подписями первых руководителей.  Согласно статье 17 Закона Республики Казахстан "О государственной статистике " респонденты обязаны представлять достоверные первичные статистические данные в органы статистики.                                                                                                     Кроме этого, для обеспечения качества и достоверности данных территориальные органы АРКС при проверке полученных отчетов применяют методы арифметического и логического контроля. Выявленные резкие отклонения и экстремальные значения перепроверяются. </t>
  </si>
  <si>
    <r>
      <t xml:space="preserve">Временные ряды данных по показателям за период 1990-2012 гг., Таблица C-3 Водопотребление: </t>
    </r>
    <r>
      <rPr>
        <i/>
        <sz val="14"/>
        <rFont val="Calibri"/>
        <family val="2"/>
      </rPr>
      <t xml:space="preserve"> (Казахстан)</t>
    </r>
  </si>
  <si>
    <r>
      <t xml:space="preserve">Временные ряды данных по показателям за период 1990-2012 гг., Таблица C-5: Централизованное водоснабжение: </t>
    </r>
    <r>
      <rPr>
        <i/>
        <sz val="14"/>
        <color indexed="8"/>
        <rFont val="Calibri"/>
        <family val="2"/>
      </rPr>
      <t xml:space="preserve"> (Казахстан)</t>
    </r>
  </si>
  <si>
    <r>
      <t xml:space="preserve">Временные ряды данных по показателям за период 1990-2012 гг.,  C-6: Доступ населения к централизованному водоснабжению : </t>
    </r>
    <r>
      <rPr>
        <i/>
        <sz val="14"/>
        <color indexed="8"/>
        <rFont val="Calibri"/>
        <family val="2"/>
      </rPr>
      <t xml:space="preserve"> (Казахстан)</t>
    </r>
  </si>
  <si>
    <r>
      <rPr>
        <b/>
        <sz val="14"/>
        <color indexed="8"/>
        <rFont val="Calibri"/>
        <family val="2"/>
      </rPr>
      <t xml:space="preserve">Временные ряды данных по показателям за период 1990-2012 гг., Таблица C-14: Население, обеспеченное очисткой сточных вод: </t>
    </r>
    <r>
      <rPr>
        <b/>
        <i/>
        <sz val="14"/>
        <color indexed="8"/>
        <rFont val="Calibri"/>
        <family val="2"/>
      </rPr>
      <t xml:space="preserve"> </t>
    </r>
    <r>
      <rPr>
        <i/>
        <sz val="14"/>
        <color indexed="8"/>
        <rFont val="Calibri"/>
        <family val="2"/>
      </rPr>
      <t>(Казахстан)</t>
    </r>
  </si>
  <si>
    <r>
      <t xml:space="preserve">Временные ряды данных по показателям за 1990-2012, таблица C-15: Очистные сооружения (Мощности по очистке сточных вод и эффективность их очистки): </t>
    </r>
    <r>
      <rPr>
        <i/>
        <sz val="14"/>
        <rFont val="Calibri"/>
        <family val="2"/>
      </rPr>
      <t>(Казахстан)</t>
    </r>
  </si>
  <si>
    <t>Временные ряды данных по показателям за 1990-2012 гг., Таблица I-3. Переработка и вторичное использование отходов: (Казахстан)</t>
  </si>
  <si>
    <t>из них (из строки 1) Энергетика (МСОК 351)</t>
  </si>
  <si>
    <t xml:space="preserve"> Общее отходы удаленные строки 1 + 5 + 9</t>
  </si>
  <si>
    <t>единица</t>
  </si>
  <si>
    <t xml:space="preserve">Основным держателем информации является Комитет по водным ресурсам МООС РК.
МООС РК использует данный показатель при формировании Национального доклада о состоянии охраны окружающей среды в РК. 
Показатель используется при мониторинге государственных и отраслевых программ (Концепция по переходу Республики Казахстан к "зеленой экономике", Республиканская Программа «Ак Булак» на 2011-2020 годы" и др.). </t>
  </si>
  <si>
    <t xml:space="preserve">1. Статистический сборник "Жилищно-коммунальное хозяйство
Республики Казахстан"
2. Статистический бюллетень "О работе водопроводных и канализационных сооружений в Республике Казахстан" http://www.stat.gov.kz/publishing/Pages/energ_OS_13.aspx. </t>
  </si>
  <si>
    <t xml:space="preserve"> Население, подключенное к коммунальному водоснабжению                      100 (Строка 2 / строка 1)</t>
  </si>
  <si>
    <t>Население, подключенное к коммунальному водоснабжению</t>
  </si>
  <si>
    <r>
      <t xml:space="preserve">1. Статистический сборник АРКС "Охрана окружающей среды и устойчивое развитие  Казахстана"  http://www.stat.gov.kz/publishing/20121/Инерактив%20ООС%2011.pdf
</t>
    </r>
    <r>
      <rPr>
        <sz val="12"/>
        <rFont val="Calibri"/>
        <family val="2"/>
      </rPr>
      <t>2. Национальный доклад о состоянии окружающей среды в РК в 2010 году, РГП "КазНИИЭК" МООС РК, Алматы, 2011, 241 стр.</t>
    </r>
  </si>
  <si>
    <t>Подготовила Айгуль Епбаева, Агентство Республики Казахстан по статистике.</t>
  </si>
  <si>
    <r>
      <t xml:space="preserve">1. Статистический сборник "Жилищно-коммунальное хозяйство
Республики Казахстан"
2. Статистический бюллетень "О работе водопроводных и канализационных сооружений в Республике Казахстан" http://www.stat.gov.kz/publishing/Pages/energ_OS_13.aspx. 
3. Статистический сборник АРКС "Охрана окружающей среды и устойчивое развитие  Казахстана"  http://www.stat.gov.kz/publishing/20121/Инерактив%20ООС%2011.pdf
</t>
    </r>
    <r>
      <rPr>
        <sz val="12"/>
        <rFont val="Calibri"/>
        <family val="2"/>
      </rPr>
      <t>4. Национальный доклад о состоянии окружающей среды в РК в 2010 году, РГП "КазНИИЭК" МООС РК, Алматы, 2011, 241 стр.</t>
    </r>
  </si>
  <si>
    <t xml:space="preserve">АРКС  публикует показатель в статистическом сборнике и бюллетене, который является  общедоступным и размещается на сайте Агентства www.stat.gov.kz.
МООС РК использует данный показатель при формировании Национального доклада о состоянии охраны окружающей среды в РК.
Показатель  используется МРР РК, МООС РК, МЗ РК при мониторинге государственных и отраслевых программ (Концепция по переходу Республики Казахстан к "зеленой экономике", Республиканская Программа «Ак Булак» на 2011-2020 годы" и др.). </t>
  </si>
  <si>
    <r>
      <t xml:space="preserve">1. Статистический сборник АРКС "Охрана окружающей среды и устойчивое развитие  Казахстана" http://www.stat.gov.kz/publishing/20121/Инерактив%20ООС%2011.pdf                          
2. Бюллетень АРКС "О сборе, вывозе, сортировке и депонировании отходов" http://www.stat.gov.kz/publishing/Pages/energ_OS_13.aspx 
</t>
    </r>
    <r>
      <rPr>
        <sz val="12"/>
        <rFont val="Calibri"/>
        <family val="2"/>
      </rPr>
      <t xml:space="preserve">3. Национальный доклад о состоянии окружающей среды в РК в 2010 году, РГП "КазНИИЭК" МООС РК, Алматы, 2011, 241 стр.            </t>
    </r>
  </si>
  <si>
    <t xml:space="preserve">1. Статистический сборник АРКС "Охрана окружающей среды и устойчивое развитие  Казахстана" http://www.stat.gov.kz/publishing/20121/Инерактив%20ООС%2011.pdf
2. Динамические ряды индикаторов по Целям развития тысячелетия за 2000-2012 годы http://www.stat.gov.kz/Pages/gen_stat.aspx
</t>
  </si>
  <si>
    <t xml:space="preserve">1. Статистический сборник АРКС "Охрана окружающей среды и устойчивое развитие  Казахстана" http://www.stat.gov.kz/publishing/20121/Инерактив%20ООС%2011.pdf
2. Динамические ряды индикаторов по Целям развития тысячелетия за 2000-2012 годы http://www.stat.gov.kz/Pages/gen_stat.aspx                   
</t>
  </si>
  <si>
    <t xml:space="preserve">АРКС  публикует показатель в статистическом бюллетене, который является  общедоступным и размещается на сайте Агентства www.stat.gov.kz.  Показатель используется в работе таких государственных ведомств как МРР РК, МООС РК и МЗ РК. 
Показатель  используется при мониторинге государственных и отраслевых программ (Концепция по переходу Республики Казахстан к "зеленой экономике", Республиканская Программа «Ак Булак» на 2011-2020 годы" и др.). </t>
  </si>
  <si>
    <t>Ответственным государственным органом по формированию данных об использовании воды является Комитет по водным ресурсам Министерства охраны окружающей среды Республики Казахстан (МООС РК). Информация формируется по итогам ведомственного статистического наблюдения по форме 2-ТП (водхоз) "Отчет о заборе, использовании и водоотведении вод" (годовая)</t>
  </si>
  <si>
    <t>Ответственным органом по формированию данных о централизованном водоснабжении является Агентство РК по статистике (АРКС).  Статистическая информация формируется по итогам проведенного статистического наблюдения по форме 1-ВК "Отчет о работе водопровода, канализации и их отдельных сетей" (годовая).</t>
  </si>
  <si>
    <t>Ответственным органом по формированию данных является АРКС.                                                                                                                                          Показатели формируются по итогам выборочного статистического наблюдения домашних хозяйств по форме D-006 "Вопросник для основного интервью" (годовой) (12000 домохозяйств).</t>
  </si>
  <si>
    <t xml:space="preserve">Держателями информации являются АРКС. Пользователями являются МООС РК,  КДС ЖКХ МРР РК и другие заинтересованные организации.
Показатель  используется при мониторинге государственных и отраслевых программ (Концепция по переходу Республики Казахстан к "зеленой экономике", Республиканская Программа «Ак Булак» на 2011-2020 годы" и др.). </t>
  </si>
  <si>
    <t xml:space="preserve">Показатели формируются АРКС по итогам выборочного статистического наблюдения домашних хозяйств по форме D-006 "Вопросник для основного интервью" (годовой) (12000 домохозяйств).                                                                                                                           </t>
  </si>
  <si>
    <t xml:space="preserve">Дополнительная информация: АРКС  публикует показатель в Динамических рядах индикаторов по Целям развития тысячелетия за 2000-2012 годы,  </t>
  </si>
  <si>
    <t xml:space="preserve">который является  общедоступным и размещается на сайте Агентства www.stat.gov.kz. </t>
  </si>
  <si>
    <t>Опасные отходы *</t>
  </si>
  <si>
    <r>
      <t xml:space="preserve">Из них  повторное использование и переработка </t>
    </r>
    <r>
      <rPr>
        <b/>
        <sz val="12"/>
        <color indexed="8"/>
        <rFont val="Calibri"/>
        <family val="2"/>
      </rPr>
      <t>**</t>
    </r>
  </si>
  <si>
    <t>** - переданные на промышленную переработку</t>
  </si>
  <si>
    <t xml:space="preserve">* - согласно 3 уровням опасности отходов (зеленый, красный, янтарный) Классификатора отходов, в соответствии с Базельской конвенцией о контроле за трансграничной перевозкой опасных отходов и их удалением для целей транспортировки, утилизации, хранения и захоронения устанавливаются </t>
  </si>
  <si>
    <t>Ответственным органом по формированию данных по очистке сточных вод является АРКС.  Статистическая информация формируется по итогам статистического наблюдения по форме 1-ВК "Отчет о работе водопровода, канализации и их отдельных сетей" (годовая).</t>
  </si>
  <si>
    <t xml:space="preserve">Данные по очистке сточных вод формируются на основе первичных отчетов респондентов, которые заверяются печатью и подписями первых руководителей.  Согласно статье 17 Закона Республики Казахстан "О государственной статистике " респонденты обязаны представлять достоверные первичные статистические данные в органы статистики.                                                                                                     В свою очередь, для обеспечения качества и достоверности данных территориальные органы АРКС при проверке полученных отчетов применяют методы арифметического и логического контроля. Выявленные резкие отклонения и экстремальные значения перепроверяются. </t>
  </si>
  <si>
    <t xml:space="preserve">Данные об удалении и вторичном использовании муниципальных отходов формируются АРКС с 2005 года по итогам наблюдения по статистической форме 2-отходы "Отчет о сортировке, утилизации и депонировании коммунальных отходов". 
С 2009 года ответственным государственным органом по формированию данных об удалении и вторичном использовании опасных отходов является МООС РК. 
Данные формируются по итогам ведомственного статистического наблюдения по форме 3-опасные отходы "Отчет по опасным отходам". </t>
  </si>
  <si>
    <t xml:space="preserve">АРКС  публикует показатели в статистическом бюллетене и сборнике, который является  общедоступным и размещается на сайте Агентства www.stat.gov.kz  Показатели используются в работе таких государственных ведомств как МРР РК, МООС РК и МЗ РК.
Показатель  используется при мониторинге государственных и отраслевых программ (Концепция по переходу Республики Казахстан к "зеленой экономике", Программа по управлению отходами и др.). </t>
  </si>
  <si>
    <t>нет данных</t>
  </si>
  <si>
    <t>Контроль качества данных осуществляет АРКС. 
Выборочное обследование домашних хозяйств проводится с 2001 года на ежеквартальной основе с охватом всех регионов страны.
Опрос населения осуществляется методом ведения интервью специально подготовленными интервьюерами (счетчиками) путем посещения ими домашних хозяйств.
Для обеспечения достоверности данных территориальные органы АРКС при проверке полученных данных применяют методы арифметического и логического контроля и в случае выявления ошибок, интервьюеры представляют откорректированный отчет.
С целью информирования пользователей относительно качества результатов выборочного обследования условий жизни домохозяйств органы государственной статистики осуществляют подготовку системы отчетов по качеству.</t>
  </si>
  <si>
    <r>
      <t>Временные ряды данных по показателям за 1990-2012, таблица C-13:  Концентрации загрязняющих веществ в прибрежной морской воде и донных отложениях (за исключением биогенных веществ):</t>
    </r>
    <r>
      <rPr>
        <i/>
        <sz val="14"/>
        <color indexed="8"/>
        <rFont val="Calibri"/>
        <family val="2"/>
      </rPr>
      <t xml:space="preserve"> (Казахстан (Каспийское море))</t>
    </r>
  </si>
  <si>
    <t>Аммоний солевой - лето</t>
  </si>
  <si>
    <t>нефтепродукты</t>
  </si>
  <si>
    <t>мг/ л</t>
  </si>
  <si>
    <t>Хром (Cr 6+)</t>
  </si>
  <si>
    <t>мл/ л</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</si>
</sst>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Kč&quot;;\-#,##0\ &quot;Kč&quot;"/>
    <numFmt numFmtId="181" formatCode="#,##0\ &quot;Kč&quot;;[Red]\-#,##0\ &quot;Kč&quot;"/>
    <numFmt numFmtId="182" formatCode="#,##0.00\ &quot;Kč&quot;;\-#,##0.00\ &quot;Kč&quot;"/>
    <numFmt numFmtId="183" formatCode="#,##0.00\ &quot;Kč&quot;;[Red]\-#,##0.00\ &quot;Kč&quot;"/>
    <numFmt numFmtId="184" formatCode="_-* #,##0\ &quot;Kč&quot;_-;\-* #,##0\ &quot;Kč&quot;_-;_-* &quot;-&quot;\ &quot;Kč&quot;_-;_-@_-"/>
    <numFmt numFmtId="185" formatCode="_-* #,##0\ _K_č_-;\-* #,##0\ _K_č_-;_-* &quot;-&quot;\ _K_č_-;_-@_-"/>
    <numFmt numFmtId="186" formatCode="_-* #,##0.00\ &quot;Kč&quot;_-;\-* #,##0.00\ &quot;Kč&quot;_-;_-* &quot;-&quot;??\ &quot;Kč&quot;_-;_-@_-"/>
    <numFmt numFmtId="187" formatCode="_-* #,##0.00\ _K_č_-;\-* #,##0.00\ _K_č_-;_-* &quot;-&quot;??\ _K_č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2]\ #\ ##,000_);[Red]\([$€-2]\ #\ ##,000\)"/>
    <numFmt numFmtId="198" formatCode="0.0"/>
    <numFmt numFmtId="199" formatCode="#,##0.0"/>
    <numFmt numFmtId="200" formatCode="0.000000"/>
    <numFmt numFmtId="201" formatCode="0.00000"/>
    <numFmt numFmtId="202" formatCode="0.0000"/>
    <numFmt numFmtId="203" formatCode="0.000"/>
    <numFmt numFmtId="204" formatCode="0.0;[Red]0.0"/>
    <numFmt numFmtId="205" formatCode="0.0000;[Red]0.0000"/>
  </numFmts>
  <fonts count="73">
    <font>
      <sz val="11"/>
      <color theme="1"/>
      <name val="Calibri"/>
      <family val="2"/>
    </font>
    <font>
      <sz val="11"/>
      <color indexed="8"/>
      <name val="Calibri"/>
      <family val="2"/>
    </font>
    <font>
      <b/>
      <i/>
      <sz val="14"/>
      <color indexed="8"/>
      <name val="Calibri"/>
      <family val="2"/>
    </font>
    <font>
      <i/>
      <sz val="14"/>
      <color indexed="8"/>
      <name val="Calibri"/>
      <family val="2"/>
    </font>
    <font>
      <b/>
      <sz val="11"/>
      <color indexed="8"/>
      <name val="Calibri"/>
      <family val="2"/>
    </font>
    <font>
      <b/>
      <sz val="12"/>
      <color indexed="8"/>
      <name val="Calibri"/>
      <family val="2"/>
    </font>
    <font>
      <sz val="9"/>
      <name val="Tahoma"/>
      <family val="2"/>
    </font>
    <font>
      <b/>
      <sz val="9"/>
      <name val="Tahoma"/>
      <family val="2"/>
    </font>
    <font>
      <sz val="12"/>
      <color indexed="8"/>
      <name val="Calibri"/>
      <family val="2"/>
    </font>
    <font>
      <sz val="12"/>
      <name val="Calibri"/>
      <family val="2"/>
    </font>
    <font>
      <b/>
      <sz val="12"/>
      <name val="Calibri"/>
      <family val="2"/>
    </font>
    <font>
      <b/>
      <sz val="12"/>
      <color indexed="8"/>
      <name val="Times New Roman"/>
      <family val="1"/>
    </font>
    <font>
      <b/>
      <i/>
      <sz val="12"/>
      <color indexed="8"/>
      <name val="Times-BoldItalic"/>
      <family val="0"/>
    </font>
    <font>
      <b/>
      <i/>
      <sz val="15.5"/>
      <color indexed="8"/>
      <name val="Times-BoldItalic"/>
      <family val="0"/>
    </font>
    <font>
      <b/>
      <sz val="14"/>
      <color indexed="8"/>
      <name val="Times New Roman"/>
      <family val="1"/>
    </font>
    <font>
      <vertAlign val="superscript"/>
      <sz val="10"/>
      <color indexed="8"/>
      <name val="Calibri"/>
      <family val="2"/>
    </font>
    <font>
      <i/>
      <sz val="10"/>
      <color indexed="8"/>
      <name val="Calibri"/>
      <family val="2"/>
    </font>
    <font>
      <sz val="10"/>
      <color indexed="8"/>
      <name val="Calibri"/>
      <family val="2"/>
    </font>
    <font>
      <u val="single"/>
      <sz val="10"/>
      <color indexed="12"/>
      <name val="Calibri"/>
      <family val="2"/>
    </font>
    <font>
      <i/>
      <sz val="12"/>
      <color indexed="8"/>
      <name val="Calibri"/>
      <family val="2"/>
    </font>
    <font>
      <i/>
      <sz val="10"/>
      <color indexed="8"/>
      <name val="Times New Roman"/>
      <family val="1"/>
    </font>
    <font>
      <sz val="12"/>
      <color indexed="8"/>
      <name val="Times-BoldItalic"/>
      <family val="0"/>
    </font>
    <font>
      <b/>
      <sz val="12"/>
      <color indexed="8"/>
      <name val="Times-BoldItalic"/>
      <family val="0"/>
    </font>
    <font>
      <b/>
      <sz val="14"/>
      <color indexed="8"/>
      <name val="Calibri"/>
      <family val="2"/>
    </font>
    <font>
      <sz val="8"/>
      <name val="Calibri"/>
      <family val="2"/>
    </font>
    <font>
      <sz val="11"/>
      <name val="Calibri"/>
      <family val="2"/>
    </font>
    <font>
      <sz val="11"/>
      <color indexed="10"/>
      <name val="Calibri"/>
      <family val="2"/>
    </font>
    <font>
      <b/>
      <sz val="14"/>
      <name val="Calibri"/>
      <family val="2"/>
    </font>
    <font>
      <i/>
      <sz val="14"/>
      <name val="Calibri"/>
      <family val="2"/>
    </font>
    <font>
      <sz val="12"/>
      <color indexed="18"/>
      <name val="Calibri"/>
      <family val="2"/>
    </font>
    <font>
      <vertAlign val="subscript"/>
      <sz val="12"/>
      <color indexed="18"/>
      <name val="Calibri"/>
      <family val="2"/>
    </font>
    <font>
      <u val="single"/>
      <sz val="10"/>
      <color indexed="8"/>
      <name val="Calibri"/>
      <family val="2"/>
    </font>
    <font>
      <vertAlign val="superscript"/>
      <sz val="12"/>
      <name val="Calibri"/>
      <family val="2"/>
    </font>
    <font>
      <vertAlign val="subscript"/>
      <sz val="12"/>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Times New Roman"/>
      <family val="1"/>
    </font>
    <font>
      <sz val="10"/>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3" tint="0.7999799847602844"/>
        <bgColor indexed="64"/>
      </patternFill>
    </fill>
    <fill>
      <patternFill patternType="solid">
        <fgColor rgb="FFFFFF00"/>
        <bgColor indexed="64"/>
      </patternFill>
    </fill>
    <fill>
      <patternFill patternType="solid">
        <fgColor rgb="FF00B0F0"/>
        <bgColor indexed="64"/>
      </patternFill>
    </fill>
    <fill>
      <patternFill patternType="solid">
        <fgColor theme="3" tint="0.5999900102615356"/>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right/>
      <top/>
      <bottom style="thin"/>
    </border>
    <border>
      <left style="medium"/>
      <right/>
      <top style="medium"/>
      <bottom style="medium"/>
    </border>
    <border>
      <left>
        <color indexed="63"/>
      </left>
      <right style="medium"/>
      <top>
        <color indexed="63"/>
      </top>
      <bottom>
        <color indexed="63"/>
      </bottom>
    </border>
    <border>
      <left/>
      <right/>
      <top style="medium"/>
      <bottom style="medium"/>
    </border>
    <border>
      <left>
        <color indexed="63"/>
      </left>
      <right>
        <color indexed="63"/>
      </right>
      <top>
        <color indexed="63"/>
      </top>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color indexed="63"/>
      </left>
      <right>
        <color indexed="63"/>
      </right>
      <top style="medium"/>
      <bottom>
        <color indexed="63"/>
      </bottom>
    </border>
    <border>
      <left/>
      <right style="medium"/>
      <top style="medium"/>
      <bottom>
        <color indexed="63"/>
      </bottom>
    </border>
    <border>
      <left style="medium"/>
      <right>
        <color indexed="63"/>
      </right>
      <top>
        <color indexed="63"/>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64">
    <xf numFmtId="0" fontId="0" fillId="0" borderId="0" xfId="0" applyFont="1" applyAlignment="1">
      <alignment/>
    </xf>
    <xf numFmtId="0" fontId="11" fillId="33" borderId="0" xfId="0" applyFont="1" applyFill="1" applyAlignment="1">
      <alignment horizontal="center"/>
    </xf>
    <xf numFmtId="0" fontId="0" fillId="33" borderId="0" xfId="0" applyFill="1" applyAlignment="1">
      <alignment/>
    </xf>
    <xf numFmtId="0" fontId="11" fillId="33" borderId="0" xfId="0" applyFont="1" applyFill="1" applyAlignment="1">
      <alignment horizontal="center"/>
    </xf>
    <xf numFmtId="0" fontId="12" fillId="33" borderId="0" xfId="0" applyFont="1" applyFill="1" applyAlignment="1">
      <alignment horizontal="center"/>
    </xf>
    <xf numFmtId="0" fontId="13" fillId="33" borderId="0" xfId="0" applyFont="1" applyFill="1" applyAlignment="1">
      <alignment horizontal="center"/>
    </xf>
    <xf numFmtId="0" fontId="14" fillId="33" borderId="0" xfId="0" applyFont="1" applyFill="1" applyAlignment="1">
      <alignment horizontal="center"/>
    </xf>
    <xf numFmtId="0" fontId="0" fillId="33" borderId="0" xfId="0" applyFill="1" applyAlignment="1">
      <alignment horizontal="center"/>
    </xf>
    <xf numFmtId="0" fontId="0" fillId="33" borderId="0" xfId="0" applyFont="1" applyFill="1" applyAlignment="1">
      <alignment/>
    </xf>
    <xf numFmtId="0" fontId="8" fillId="33" borderId="0" xfId="0" applyFont="1" applyFill="1" applyAlignment="1">
      <alignment/>
    </xf>
    <xf numFmtId="0" fontId="8" fillId="33" borderId="0" xfId="0" applyFont="1" applyFill="1" applyAlignment="1">
      <alignment horizontal="justify"/>
    </xf>
    <xf numFmtId="0" fontId="15" fillId="33" borderId="0" xfId="0" applyFont="1" applyFill="1" applyAlignment="1">
      <alignment/>
    </xf>
    <xf numFmtId="0" fontId="16" fillId="33" borderId="0" xfId="0" applyFont="1" applyFill="1" applyAlignment="1">
      <alignment horizontal="center"/>
    </xf>
    <xf numFmtId="0" fontId="16" fillId="33" borderId="0" xfId="0" applyFont="1" applyFill="1" applyAlignment="1">
      <alignment horizontal="left"/>
    </xf>
    <xf numFmtId="0" fontId="17" fillId="33" borderId="0" xfId="0" applyFont="1" applyFill="1" applyAlignment="1">
      <alignment/>
    </xf>
    <xf numFmtId="0" fontId="18" fillId="33" borderId="0" xfId="53" applyFont="1" applyFill="1" applyAlignment="1" applyProtection="1">
      <alignment/>
      <protection/>
    </xf>
    <xf numFmtId="0" fontId="0" fillId="33" borderId="10" xfId="0" applyFont="1" applyFill="1" applyBorder="1" applyAlignment="1">
      <alignment horizontal="center" vertical="center"/>
    </xf>
    <xf numFmtId="0" fontId="0" fillId="0" borderId="10" xfId="0" applyBorder="1" applyAlignment="1">
      <alignment/>
    </xf>
    <xf numFmtId="0" fontId="0" fillId="33" borderId="10" xfId="0" applyFont="1" applyFill="1" applyBorder="1" applyAlignment="1">
      <alignment/>
    </xf>
    <xf numFmtId="0" fontId="0" fillId="33" borderId="11" xfId="0" applyFont="1" applyFill="1" applyBorder="1" applyAlignment="1">
      <alignment horizontal="center" vertical="center"/>
    </xf>
    <xf numFmtId="0" fontId="9" fillId="33" borderId="10"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left" vertical="top"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xf>
    <xf numFmtId="0" fontId="8" fillId="33" borderId="14" xfId="0" applyFont="1" applyFill="1" applyBorder="1" applyAlignment="1">
      <alignment/>
    </xf>
    <xf numFmtId="0" fontId="8" fillId="33" borderId="0" xfId="0" applyFont="1" applyFill="1" applyBorder="1" applyAlignment="1">
      <alignment horizontal="center" vertical="center"/>
    </xf>
    <xf numFmtId="0" fontId="8" fillId="33" borderId="0" xfId="0" applyFont="1" applyFill="1" applyAlignment="1">
      <alignment horizontal="justify"/>
    </xf>
    <xf numFmtId="0" fontId="0" fillId="33" borderId="15" xfId="0" applyFont="1" applyFill="1" applyBorder="1" applyAlignment="1">
      <alignment/>
    </xf>
    <xf numFmtId="0" fontId="0" fillId="0" borderId="11" xfId="0" applyBorder="1" applyAlignment="1">
      <alignment/>
    </xf>
    <xf numFmtId="0" fontId="8"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25" fillId="33" borderId="11" xfId="0" applyFont="1" applyFill="1" applyBorder="1" applyAlignment="1">
      <alignment horizontal="center" vertical="center"/>
    </xf>
    <xf numFmtId="0" fontId="19" fillId="33" borderId="11"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0" fillId="33" borderId="15" xfId="0" applyFont="1" applyFill="1" applyBorder="1" applyAlignment="1">
      <alignment horizontal="center" vertical="center"/>
    </xf>
    <xf numFmtId="0" fontId="8"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0" xfId="0" applyFont="1" applyFill="1" applyAlignment="1">
      <alignment horizontal="left"/>
    </xf>
    <xf numFmtId="0" fontId="0" fillId="0" borderId="10" xfId="0" applyBorder="1" applyAlignment="1">
      <alignment horizontal="center" vertical="center"/>
    </xf>
    <xf numFmtId="0" fontId="17" fillId="33" borderId="0" xfId="0" applyFont="1" applyFill="1" applyAlignment="1">
      <alignment horizontal="center" vertical="center"/>
    </xf>
    <xf numFmtId="0" fontId="8" fillId="33" borderId="10" xfId="0" applyFont="1" applyFill="1" applyBorder="1" applyAlignment="1">
      <alignment/>
    </xf>
    <xf numFmtId="0" fontId="8" fillId="33" borderId="10" xfId="0" applyFont="1" applyFill="1" applyBorder="1" applyAlignment="1">
      <alignment horizontal="left" vertical="top" wrapText="1"/>
    </xf>
    <xf numFmtId="0" fontId="8" fillId="33" borderId="11" xfId="0" applyFont="1" applyFill="1" applyBorder="1" applyAlignment="1">
      <alignment/>
    </xf>
    <xf numFmtId="0" fontId="8" fillId="33" borderId="11" xfId="0" applyFont="1" applyFill="1" applyBorder="1" applyAlignment="1">
      <alignment horizontal="left" vertical="top" wrapText="1"/>
    </xf>
    <xf numFmtId="0" fontId="8" fillId="33" borderId="12" xfId="0" applyFont="1" applyFill="1" applyBorder="1" applyAlignment="1">
      <alignment horizontal="center" vertical="top" wrapText="1"/>
    </xf>
    <xf numFmtId="0" fontId="8" fillId="33" borderId="11" xfId="0" applyFont="1" applyFill="1" applyBorder="1" applyAlignment="1">
      <alignment horizontal="center" vertical="center"/>
    </xf>
    <xf numFmtId="0" fontId="8" fillId="33" borderId="10" xfId="0" applyFont="1" applyFill="1" applyBorder="1" applyAlignment="1">
      <alignment horizontal="center" vertical="center"/>
    </xf>
    <xf numFmtId="0" fontId="19" fillId="33" borderId="11" xfId="0" applyFont="1" applyFill="1" applyBorder="1" applyAlignment="1">
      <alignment horizontal="left" vertical="top" wrapText="1"/>
    </xf>
    <xf numFmtId="0" fontId="8" fillId="33" borderId="0" xfId="0" applyFont="1" applyFill="1" applyBorder="1" applyAlignment="1">
      <alignment/>
    </xf>
    <xf numFmtId="0" fontId="5" fillId="33"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33" borderId="0" xfId="0" applyFont="1" applyFill="1" applyBorder="1" applyAlignment="1">
      <alignment/>
    </xf>
    <xf numFmtId="0" fontId="4" fillId="33" borderId="0" xfId="0" applyFont="1" applyFill="1" applyBorder="1" applyAlignment="1">
      <alignment horizontal="justify"/>
    </xf>
    <xf numFmtId="0" fontId="0" fillId="0" borderId="0" xfId="0" applyAlignment="1">
      <alignment horizontal="justify"/>
    </xf>
    <xf numFmtId="0" fontId="1" fillId="33" borderId="10" xfId="0" applyFont="1" applyFill="1" applyBorder="1" applyAlignment="1">
      <alignment horizontal="center" vertical="center"/>
    </xf>
    <xf numFmtId="0" fontId="9" fillId="33" borderId="12" xfId="0" applyFont="1" applyFill="1" applyBorder="1" applyAlignment="1">
      <alignment horizontal="center" vertical="center" wrapText="1"/>
    </xf>
    <xf numFmtId="0" fontId="25" fillId="33" borderId="10" xfId="0" applyFont="1" applyFill="1" applyBorder="1" applyAlignment="1">
      <alignment horizontal="center" vertical="center"/>
    </xf>
    <xf numFmtId="0" fontId="0" fillId="33" borderId="10" xfId="0" applyFont="1" applyFill="1" applyBorder="1" applyAlignment="1">
      <alignment horizontal="center"/>
    </xf>
    <xf numFmtId="0" fontId="9" fillId="33" borderId="12" xfId="0" applyFont="1" applyFill="1" applyBorder="1" applyAlignment="1">
      <alignment horizontal="center" vertical="center" wrapText="1"/>
    </xf>
    <xf numFmtId="0" fontId="0" fillId="33" borderId="16" xfId="0" applyFont="1" applyFill="1" applyBorder="1" applyAlignment="1">
      <alignment horizontal="center" vertical="center"/>
    </xf>
    <xf numFmtId="0" fontId="8" fillId="33" borderId="12"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34" borderId="12" xfId="0" applyFont="1" applyFill="1" applyBorder="1" applyAlignment="1">
      <alignment horizontal="right" wrapText="1"/>
    </xf>
    <xf numFmtId="0" fontId="8" fillId="34" borderId="12" xfId="0" applyFont="1" applyFill="1" applyBorder="1" applyAlignment="1">
      <alignment horizontal="right" wrapText="1"/>
    </xf>
    <xf numFmtId="1" fontId="8" fillId="34" borderId="12" xfId="0" applyNumberFormat="1" applyFont="1" applyFill="1" applyBorder="1" applyAlignment="1">
      <alignment horizontal="right" wrapText="1"/>
    </xf>
    <xf numFmtId="1" fontId="8" fillId="34" borderId="15" xfId="0" applyNumberFormat="1" applyFont="1" applyFill="1" applyBorder="1" applyAlignment="1">
      <alignment horizontal="right" wrapText="1"/>
    </xf>
    <xf numFmtId="1" fontId="8" fillId="34" borderId="10" xfId="0" applyNumberFormat="1" applyFont="1" applyFill="1" applyBorder="1" applyAlignment="1">
      <alignment horizontal="right" wrapText="1"/>
    </xf>
    <xf numFmtId="198" fontId="8" fillId="34" borderId="12" xfId="0" applyNumberFormat="1" applyFont="1" applyFill="1" applyBorder="1" applyAlignment="1">
      <alignment horizontal="right" wrapText="1"/>
    </xf>
    <xf numFmtId="0" fontId="8" fillId="34" borderId="15" xfId="0" applyFont="1" applyFill="1" applyBorder="1" applyAlignment="1">
      <alignment horizontal="right" wrapText="1"/>
    </xf>
    <xf numFmtId="0" fontId="8" fillId="34" borderId="10" xfId="0" applyFont="1" applyFill="1" applyBorder="1" applyAlignment="1">
      <alignment horizontal="right" wrapText="1"/>
    </xf>
    <xf numFmtId="198" fontId="8" fillId="34" borderId="12" xfId="0" applyNumberFormat="1" applyFont="1" applyFill="1" applyBorder="1" applyAlignment="1">
      <alignment horizontal="right" wrapText="1"/>
    </xf>
    <xf numFmtId="204" fontId="9" fillId="34" borderId="10" xfId="0" applyNumberFormat="1" applyFont="1" applyFill="1" applyBorder="1" applyAlignment="1">
      <alignment horizontal="right" wrapText="1"/>
    </xf>
    <xf numFmtId="198" fontId="8" fillId="34" borderId="15" xfId="0" applyNumberFormat="1" applyFont="1" applyFill="1" applyBorder="1" applyAlignment="1">
      <alignment horizontal="right" wrapText="1"/>
    </xf>
    <xf numFmtId="198" fontId="8" fillId="34" borderId="10" xfId="0" applyNumberFormat="1" applyFont="1" applyFill="1" applyBorder="1" applyAlignment="1">
      <alignment horizontal="right" wrapText="1"/>
    </xf>
    <xf numFmtId="198" fontId="0" fillId="0" borderId="0" xfId="0" applyNumberFormat="1" applyAlignment="1">
      <alignment/>
    </xf>
    <xf numFmtId="2" fontId="8" fillId="34" borderId="12" xfId="0" applyNumberFormat="1" applyFont="1" applyFill="1" applyBorder="1" applyAlignment="1">
      <alignment horizontal="right" wrapText="1"/>
    </xf>
    <xf numFmtId="0" fontId="8" fillId="6" borderId="12" xfId="0" applyFont="1" applyFill="1" applyBorder="1" applyAlignment="1">
      <alignment horizontal="center" vertical="center" wrapText="1"/>
    </xf>
    <xf numFmtId="0" fontId="8" fillId="6" borderId="12" xfId="0" applyFont="1" applyFill="1" applyBorder="1" applyAlignment="1">
      <alignment horizontal="right" wrapText="1"/>
    </xf>
    <xf numFmtId="1" fontId="8" fillId="6" borderId="12" xfId="0" applyNumberFormat="1" applyFont="1" applyFill="1" applyBorder="1" applyAlignment="1">
      <alignment horizontal="right" wrapText="1"/>
    </xf>
    <xf numFmtId="1" fontId="8" fillId="6" borderId="15" xfId="0" applyNumberFormat="1" applyFont="1" applyFill="1" applyBorder="1" applyAlignment="1">
      <alignment horizontal="right" wrapText="1"/>
    </xf>
    <xf numFmtId="1" fontId="8" fillId="6" borderId="10" xfId="0" applyNumberFormat="1" applyFont="1" applyFill="1" applyBorder="1" applyAlignment="1">
      <alignment horizontal="right" wrapText="1"/>
    </xf>
    <xf numFmtId="198" fontId="8" fillId="6" borderId="12" xfId="0" applyNumberFormat="1" applyFont="1" applyFill="1" applyBorder="1" applyAlignment="1">
      <alignment horizontal="right" wrapText="1"/>
    </xf>
    <xf numFmtId="0" fontId="8" fillId="33" borderId="11" xfId="0" applyFont="1" applyFill="1" applyBorder="1" applyAlignment="1">
      <alignment horizontal="left" vertical="center" wrapText="1"/>
    </xf>
    <xf numFmtId="0" fontId="8" fillId="33" borderId="12" xfId="0" applyFont="1" applyFill="1" applyBorder="1" applyAlignment="1">
      <alignment horizontal="center" vertical="center" wrapText="1"/>
    </xf>
    <xf numFmtId="0" fontId="0" fillId="0" borderId="11" xfId="0" applyFont="1" applyFill="1" applyBorder="1" applyAlignment="1">
      <alignment horizontal="center" vertical="center"/>
    </xf>
    <xf numFmtId="0" fontId="8" fillId="0" borderId="12" xfId="0" applyFont="1" applyFill="1" applyBorder="1" applyAlignment="1">
      <alignment horizontal="center" vertical="center" wrapText="1"/>
    </xf>
    <xf numFmtId="199" fontId="8" fillId="0" borderId="12" xfId="0" applyNumberFormat="1" applyFont="1" applyFill="1" applyBorder="1" applyAlignment="1">
      <alignment horizontal="right" wrapText="1"/>
    </xf>
    <xf numFmtId="199" fontId="8" fillId="0" borderId="15" xfId="0" applyNumberFormat="1" applyFont="1" applyFill="1" applyBorder="1" applyAlignment="1">
      <alignment horizontal="right" wrapText="1"/>
    </xf>
    <xf numFmtId="199" fontId="8" fillId="0" borderId="10" xfId="0" applyNumberFormat="1" applyFont="1" applyFill="1" applyBorder="1" applyAlignment="1">
      <alignment horizontal="right" wrapText="1"/>
    </xf>
    <xf numFmtId="0" fontId="0" fillId="0" borderId="0" xfId="0" applyFill="1" applyAlignment="1">
      <alignment/>
    </xf>
    <xf numFmtId="0" fontId="8" fillId="0" borderId="11" xfId="0" applyFont="1" applyFill="1" applyBorder="1" applyAlignment="1">
      <alignment horizontal="center" vertical="center" wrapText="1"/>
    </xf>
    <xf numFmtId="198" fontId="8" fillId="35" borderId="12" xfId="0" applyNumberFormat="1" applyFont="1" applyFill="1" applyBorder="1" applyAlignment="1">
      <alignment horizontal="right" wrapText="1"/>
    </xf>
    <xf numFmtId="0" fontId="9" fillId="33" borderId="11" xfId="0" applyFont="1" applyFill="1" applyBorder="1" applyAlignment="1">
      <alignment horizontal="left" vertical="top" wrapText="1"/>
    </xf>
    <xf numFmtId="204" fontId="8" fillId="35" borderId="12" xfId="0" applyNumberFormat="1" applyFont="1" applyFill="1" applyBorder="1" applyAlignment="1">
      <alignment horizontal="right" wrapText="1"/>
    </xf>
    <xf numFmtId="198" fontId="8" fillId="35" borderId="12" xfId="0" applyNumberFormat="1" applyFont="1" applyFill="1" applyBorder="1" applyAlignment="1">
      <alignment horizontal="right" wrapText="1"/>
    </xf>
    <xf numFmtId="0" fontId="8" fillId="35" borderId="11" xfId="0" applyFont="1" applyFill="1" applyBorder="1" applyAlignment="1">
      <alignment horizontal="left" vertical="top" wrapText="1"/>
    </xf>
    <xf numFmtId="199" fontId="8" fillId="34" borderId="12" xfId="0" applyNumberFormat="1" applyFont="1" applyFill="1" applyBorder="1" applyAlignment="1">
      <alignment horizontal="right" wrapText="1"/>
    </xf>
    <xf numFmtId="199" fontId="8" fillId="18" borderId="12" xfId="0" applyNumberFormat="1" applyFont="1" applyFill="1" applyBorder="1" applyAlignment="1">
      <alignment horizontal="right" wrapText="1"/>
    </xf>
    <xf numFmtId="198" fontId="8" fillId="12" borderId="12" xfId="0" applyNumberFormat="1" applyFont="1" applyFill="1" applyBorder="1" applyAlignment="1">
      <alignment horizontal="right" wrapText="1"/>
    </xf>
    <xf numFmtId="1" fontId="0" fillId="0" borderId="0" xfId="0" applyNumberFormat="1" applyAlignment="1">
      <alignment/>
    </xf>
    <xf numFmtId="0" fontId="8" fillId="33" borderId="0" xfId="0" applyFont="1" applyFill="1" applyAlignment="1">
      <alignment horizontal="left"/>
    </xf>
    <xf numFmtId="0" fontId="0"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right" wrapText="1"/>
    </xf>
    <xf numFmtId="198" fontId="8" fillId="0" borderId="0" xfId="0" applyNumberFormat="1" applyFont="1" applyFill="1" applyBorder="1" applyAlignment="1">
      <alignment horizontal="right" wrapText="1"/>
    </xf>
    <xf numFmtId="0" fontId="8" fillId="0" borderId="0" xfId="0" applyFont="1" applyFill="1" applyBorder="1" applyAlignment="1">
      <alignment horizontal="center" vertical="center"/>
    </xf>
    <xf numFmtId="0" fontId="9"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198" fontId="8" fillId="0" borderId="0" xfId="0" applyNumberFormat="1" applyFont="1" applyFill="1" applyBorder="1" applyAlignment="1">
      <alignment horizontal="right" wrapText="1"/>
    </xf>
    <xf numFmtId="2" fontId="8" fillId="34" borderId="12" xfId="0" applyNumberFormat="1" applyFont="1" applyFill="1" applyBorder="1" applyAlignment="1">
      <alignment horizontal="right" wrapText="1"/>
    </xf>
    <xf numFmtId="199" fontId="8" fillId="36" borderId="12" xfId="0" applyNumberFormat="1" applyFont="1" applyFill="1" applyBorder="1" applyAlignment="1">
      <alignment horizontal="right" wrapText="1"/>
    </xf>
    <xf numFmtId="199" fontId="8" fillId="34" borderId="15" xfId="0" applyNumberFormat="1" applyFont="1" applyFill="1" applyBorder="1" applyAlignment="1">
      <alignment horizontal="right" wrapText="1"/>
    </xf>
    <xf numFmtId="199" fontId="8" fillId="36" borderId="15" xfId="0" applyNumberFormat="1" applyFont="1" applyFill="1" applyBorder="1" applyAlignment="1">
      <alignment horizontal="right" wrapText="1"/>
    </xf>
    <xf numFmtId="199" fontId="8" fillId="36" borderId="10" xfId="0" applyNumberFormat="1" applyFont="1" applyFill="1" applyBorder="1" applyAlignment="1">
      <alignment horizontal="right" wrapText="1"/>
    </xf>
    <xf numFmtId="205" fontId="9" fillId="35" borderId="10" xfId="0" applyNumberFormat="1" applyFont="1" applyFill="1" applyBorder="1" applyAlignment="1">
      <alignment horizontal="right" wrapText="1"/>
    </xf>
    <xf numFmtId="0" fontId="0" fillId="0" borderId="0" xfId="0" applyFont="1" applyFill="1" applyAlignment="1">
      <alignment/>
    </xf>
    <xf numFmtId="0" fontId="69"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center" vertical="top" wrapText="1"/>
    </xf>
    <xf numFmtId="0" fontId="69" fillId="0" borderId="11" xfId="0" applyFont="1" applyFill="1" applyBorder="1" applyAlignment="1">
      <alignment horizontal="left" vertical="top" wrapText="1"/>
    </xf>
    <xf numFmtId="0" fontId="69" fillId="0" borderId="11" xfId="0" applyFont="1" applyFill="1" applyBorder="1" applyAlignment="1">
      <alignment horizontal="left" vertical="top" wrapText="1"/>
    </xf>
    <xf numFmtId="202" fontId="9" fillId="34" borderId="10" xfId="0" applyNumberFormat="1" applyFont="1" applyFill="1" applyBorder="1" applyAlignment="1">
      <alignment horizontal="right" wrapText="1"/>
    </xf>
    <xf numFmtId="202" fontId="9" fillId="35" borderId="10" xfId="0" applyNumberFormat="1" applyFont="1" applyFill="1" applyBorder="1" applyAlignment="1">
      <alignment horizontal="right" wrapText="1"/>
    </xf>
    <xf numFmtId="202" fontId="8" fillId="35" borderId="12" xfId="0" applyNumberFormat="1" applyFont="1" applyFill="1" applyBorder="1" applyAlignment="1">
      <alignment horizontal="right" wrapText="1"/>
    </xf>
    <xf numFmtId="0" fontId="8" fillId="37" borderId="13" xfId="0" applyFont="1" applyFill="1" applyBorder="1" applyAlignment="1">
      <alignment horizontal="center" vertical="top" wrapText="1"/>
    </xf>
    <xf numFmtId="1" fontId="8" fillId="37" borderId="13" xfId="0" applyNumberFormat="1" applyFont="1" applyFill="1" applyBorder="1" applyAlignment="1">
      <alignment horizontal="center" vertical="center" wrapText="1"/>
    </xf>
    <xf numFmtId="0" fontId="9" fillId="37" borderId="13" xfId="0" applyFont="1" applyFill="1" applyBorder="1" applyAlignment="1">
      <alignment horizontal="center" vertical="top" wrapText="1"/>
    </xf>
    <xf numFmtId="1" fontId="34" fillId="37" borderId="13" xfId="0" applyNumberFormat="1" applyFont="1" applyFill="1" applyBorder="1" applyAlignment="1">
      <alignment horizontal="center" vertical="center" wrapText="1"/>
    </xf>
    <xf numFmtId="0" fontId="34" fillId="37" borderId="13" xfId="0" applyFont="1" applyFill="1" applyBorder="1" applyAlignment="1">
      <alignment horizontal="center" vertical="top" wrapText="1"/>
    </xf>
    <xf numFmtId="0" fontId="34" fillId="37" borderId="13" xfId="0" applyFont="1" applyFill="1" applyBorder="1" applyAlignment="1">
      <alignment vertical="center" wrapText="1"/>
    </xf>
    <xf numFmtId="0" fontId="8" fillId="37" borderId="13" xfId="0" applyFont="1" applyFill="1" applyBorder="1" applyAlignment="1">
      <alignment vertical="center" wrapText="1"/>
    </xf>
    <xf numFmtId="0" fontId="9" fillId="37" borderId="13" xfId="0" applyFont="1" applyFill="1" applyBorder="1" applyAlignment="1">
      <alignment vertical="center" wrapText="1"/>
    </xf>
    <xf numFmtId="2" fontId="34" fillId="37" borderId="13" xfId="0" applyNumberFormat="1" applyFont="1" applyFill="1" applyBorder="1" applyAlignment="1">
      <alignment vertical="center" wrapText="1"/>
    </xf>
    <xf numFmtId="2" fontId="70" fillId="37" borderId="13" xfId="0" applyNumberFormat="1" applyFont="1" applyFill="1" applyBorder="1" applyAlignment="1">
      <alignment vertical="center"/>
    </xf>
    <xf numFmtId="0" fontId="70" fillId="37" borderId="13" xfId="0" applyFont="1" applyFill="1" applyBorder="1" applyAlignment="1">
      <alignment/>
    </xf>
    <xf numFmtId="0" fontId="70" fillId="37" borderId="13" xfId="0" applyFont="1" applyFill="1" applyBorder="1" applyAlignment="1">
      <alignment vertical="center"/>
    </xf>
    <xf numFmtId="203" fontId="8" fillId="37" borderId="13" xfId="0" applyNumberFormat="1" applyFont="1" applyFill="1" applyBorder="1" applyAlignment="1">
      <alignment vertical="center" wrapText="1"/>
    </xf>
    <xf numFmtId="0" fontId="70" fillId="37" borderId="13" xfId="0" applyFont="1" applyFill="1" applyBorder="1" applyAlignment="1">
      <alignment vertical="top"/>
    </xf>
    <xf numFmtId="201" fontId="8" fillId="37" borderId="13" xfId="0" applyNumberFormat="1" applyFont="1" applyFill="1" applyBorder="1" applyAlignment="1">
      <alignment vertical="center" wrapText="1"/>
    </xf>
    <xf numFmtId="202" fontId="8" fillId="37" borderId="13" xfId="0" applyNumberFormat="1" applyFont="1" applyFill="1" applyBorder="1" applyAlignment="1">
      <alignment vertical="center" wrapText="1"/>
    </xf>
    <xf numFmtId="0" fontId="0" fillId="37" borderId="13" xfId="0" applyFill="1" applyBorder="1" applyAlignment="1">
      <alignment vertical="center" wrapText="1"/>
    </xf>
    <xf numFmtId="203" fontId="70" fillId="37" borderId="13" xfId="0" applyNumberFormat="1" applyFont="1" applyFill="1" applyBorder="1" applyAlignment="1">
      <alignment vertical="center"/>
    </xf>
    <xf numFmtId="203" fontId="9" fillId="37" borderId="13" xfId="0" applyNumberFormat="1" applyFont="1" applyFill="1" applyBorder="1" applyAlignment="1">
      <alignment vertical="center" wrapText="1"/>
    </xf>
    <xf numFmtId="0" fontId="8" fillId="37" borderId="13" xfId="0" applyFont="1" applyFill="1" applyBorder="1" applyAlignment="1">
      <alignment vertical="top" wrapText="1"/>
    </xf>
    <xf numFmtId="0" fontId="8" fillId="37" borderId="12" xfId="0" applyFont="1" applyFill="1" applyBorder="1" applyAlignment="1">
      <alignment horizontal="center" vertical="top" wrapText="1"/>
    </xf>
    <xf numFmtId="202" fontId="8" fillId="37" borderId="12" xfId="0" applyNumberFormat="1" applyFont="1" applyFill="1" applyBorder="1" applyAlignment="1">
      <alignment horizontal="center" vertical="top" wrapText="1"/>
    </xf>
    <xf numFmtId="0" fontId="0" fillId="37" borderId="10" xfId="0" applyFill="1" applyBorder="1" applyAlignment="1">
      <alignment/>
    </xf>
    <xf numFmtId="0" fontId="11" fillId="33" borderId="0" xfId="0" applyFont="1" applyFill="1" applyAlignment="1">
      <alignment horizontal="center"/>
    </xf>
    <xf numFmtId="0" fontId="14" fillId="33" borderId="0" xfId="0" applyFont="1" applyFill="1" applyAlignment="1">
      <alignment horizontal="center"/>
    </xf>
    <xf numFmtId="0" fontId="20" fillId="33" borderId="0" xfId="0" applyFont="1" applyFill="1" applyAlignment="1">
      <alignment horizontal="center"/>
    </xf>
    <xf numFmtId="0" fontId="0" fillId="34" borderId="0" xfId="0" applyFill="1" applyAlignment="1">
      <alignment horizontal="center"/>
    </xf>
    <xf numFmtId="0" fontId="11" fillId="33" borderId="0" xfId="0" applyFont="1" applyFill="1" applyAlignment="1">
      <alignment horizontal="center"/>
    </xf>
    <xf numFmtId="0" fontId="21" fillId="33" borderId="0" xfId="0" applyFont="1" applyFill="1" applyAlignment="1">
      <alignment horizontal="center"/>
    </xf>
    <xf numFmtId="0" fontId="22" fillId="33" borderId="0" xfId="0" applyFont="1" applyFill="1" applyAlignment="1">
      <alignment horizontal="center"/>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8" fillId="34" borderId="15" xfId="0" applyFont="1" applyFill="1" applyBorder="1" applyAlignment="1">
      <alignment horizontal="left" vertical="top" wrapText="1"/>
    </xf>
    <xf numFmtId="0" fontId="8" fillId="34" borderId="17" xfId="0" applyFont="1" applyFill="1" applyBorder="1" applyAlignment="1">
      <alignment horizontal="left" vertical="top" wrapText="1"/>
    </xf>
    <xf numFmtId="0" fontId="8" fillId="34" borderId="19" xfId="0" applyFont="1" applyFill="1" applyBorder="1" applyAlignment="1">
      <alignment horizontal="left" vertical="top" wrapText="1"/>
    </xf>
    <xf numFmtId="0" fontId="8" fillId="34" borderId="15"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8" fillId="38" borderId="15" xfId="0" applyFont="1" applyFill="1" applyBorder="1" applyAlignment="1">
      <alignment horizontal="left" vertical="top" wrapText="1"/>
    </xf>
    <xf numFmtId="0" fontId="5" fillId="38" borderId="17" xfId="0" applyFont="1" applyFill="1" applyBorder="1" applyAlignment="1">
      <alignment horizontal="left" vertical="top" wrapText="1"/>
    </xf>
    <xf numFmtId="0" fontId="5" fillId="38" borderId="19" xfId="0" applyFont="1" applyFill="1" applyBorder="1" applyAlignment="1">
      <alignment horizontal="left" vertical="top" wrapText="1"/>
    </xf>
    <xf numFmtId="0" fontId="8" fillId="33" borderId="15"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2" fillId="33" borderId="0" xfId="0" applyFont="1" applyFill="1" applyAlignment="1">
      <alignment horizontal="center"/>
    </xf>
    <xf numFmtId="0" fontId="23" fillId="33" borderId="0" xfId="0" applyFont="1" applyFill="1" applyAlignment="1">
      <alignment horizontal="center"/>
    </xf>
    <xf numFmtId="0" fontId="8" fillId="33" borderId="15"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9" fillId="34" borderId="15" xfId="0" applyFont="1" applyFill="1" applyBorder="1" applyAlignment="1">
      <alignment horizontal="left" vertical="top" wrapText="1"/>
    </xf>
    <xf numFmtId="0" fontId="9" fillId="34" borderId="17" xfId="0" applyFont="1" applyFill="1" applyBorder="1" applyAlignment="1">
      <alignment horizontal="left" vertical="top" wrapText="1"/>
    </xf>
    <xf numFmtId="0" fontId="9" fillId="34" borderId="19" xfId="0" applyFont="1" applyFill="1" applyBorder="1" applyAlignment="1">
      <alignment horizontal="left" vertical="top" wrapText="1"/>
    </xf>
    <xf numFmtId="0" fontId="19" fillId="33" borderId="20" xfId="0" applyFont="1" applyFill="1" applyBorder="1" applyAlignment="1">
      <alignment horizontal="left" vertical="center" wrapText="1"/>
    </xf>
    <xf numFmtId="0" fontId="19" fillId="33" borderId="21" xfId="0" applyFont="1" applyFill="1" applyBorder="1" applyAlignment="1">
      <alignment horizontal="left" vertical="center" wrapText="1"/>
    </xf>
    <xf numFmtId="0" fontId="19" fillId="33" borderId="22" xfId="0" applyFont="1" applyFill="1" applyBorder="1" applyAlignment="1">
      <alignment horizontal="left" vertical="center" wrapText="1"/>
    </xf>
    <xf numFmtId="0" fontId="8" fillId="33" borderId="13" xfId="0" applyFont="1" applyFill="1" applyBorder="1" applyAlignment="1">
      <alignment horizontal="center"/>
    </xf>
    <xf numFmtId="0" fontId="19" fillId="33" borderId="20"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8" fillId="33" borderId="20" xfId="0" applyFont="1" applyFill="1" applyBorder="1" applyAlignment="1">
      <alignment horizontal="center"/>
    </xf>
    <xf numFmtId="0" fontId="8" fillId="33" borderId="21" xfId="0" applyFont="1" applyFill="1" applyBorder="1" applyAlignment="1">
      <alignment horizontal="center"/>
    </xf>
    <xf numFmtId="0" fontId="8" fillId="33" borderId="22" xfId="0" applyFont="1" applyFill="1" applyBorder="1" applyAlignment="1">
      <alignment horizontal="center"/>
    </xf>
    <xf numFmtId="0" fontId="9" fillId="33" borderId="0" xfId="0" applyFont="1" applyFill="1" applyAlignment="1">
      <alignment horizontal="left" wrapText="1"/>
    </xf>
    <xf numFmtId="0" fontId="0" fillId="0" borderId="0" xfId="0" applyAlignment="1">
      <alignment/>
    </xf>
    <xf numFmtId="0" fontId="27" fillId="34" borderId="0" xfId="0" applyFont="1" applyFill="1" applyAlignment="1">
      <alignment horizontal="center"/>
    </xf>
    <xf numFmtId="0" fontId="8" fillId="33" borderId="15" xfId="0" applyFont="1" applyFill="1" applyBorder="1" applyAlignment="1">
      <alignment horizontal="center" vertical="top" wrapText="1"/>
    </xf>
    <xf numFmtId="0" fontId="8" fillId="33" borderId="17" xfId="0" applyFont="1" applyFill="1" applyBorder="1" applyAlignment="1">
      <alignment horizontal="center" vertical="top" wrapText="1"/>
    </xf>
    <xf numFmtId="0" fontId="8" fillId="33" borderId="19" xfId="0" applyFont="1" applyFill="1" applyBorder="1" applyAlignment="1">
      <alignment horizontal="center" vertical="top" wrapText="1"/>
    </xf>
    <xf numFmtId="0" fontId="69" fillId="39" borderId="17" xfId="0" applyFont="1" applyFill="1" applyBorder="1" applyAlignment="1">
      <alignment horizontal="center"/>
    </xf>
    <xf numFmtId="0" fontId="69" fillId="39" borderId="19" xfId="0" applyFont="1" applyFill="1" applyBorder="1" applyAlignment="1">
      <alignment horizontal="center"/>
    </xf>
    <xf numFmtId="0" fontId="8" fillId="39" borderId="15" xfId="0" applyFont="1" applyFill="1" applyBorder="1" applyAlignment="1">
      <alignment horizontal="center" vertical="center" wrapText="1"/>
    </xf>
    <xf numFmtId="0" fontId="0" fillId="39" borderId="17" xfId="0" applyFill="1" applyBorder="1" applyAlignment="1">
      <alignment horizontal="center" vertical="center" wrapText="1"/>
    </xf>
    <xf numFmtId="0" fontId="0" fillId="39" borderId="19" xfId="0" applyFill="1" applyBorder="1" applyAlignment="1">
      <alignment horizontal="center" vertical="center" wrapText="1"/>
    </xf>
    <xf numFmtId="0" fontId="8" fillId="33" borderId="0" xfId="0" applyFont="1" applyFill="1" applyAlignment="1">
      <alignment horizontal="left" wrapText="1"/>
    </xf>
    <xf numFmtId="0" fontId="23" fillId="34" borderId="0" xfId="0" applyFont="1" applyFill="1" applyAlignment="1">
      <alignment horizontal="center"/>
    </xf>
    <xf numFmtId="0" fontId="10" fillId="33" borderId="0" xfId="0" applyFont="1" applyFill="1" applyBorder="1" applyAlignment="1">
      <alignment horizontal="left" wrapText="1"/>
    </xf>
    <xf numFmtId="0" fontId="8" fillId="33" borderId="0" xfId="0" applyFont="1" applyFill="1" applyBorder="1" applyAlignment="1">
      <alignment horizontal="left" wrapText="1"/>
    </xf>
    <xf numFmtId="0" fontId="23" fillId="34" borderId="0" xfId="0" applyFont="1" applyFill="1" applyAlignment="1">
      <alignment horizontal="center" wrapText="1"/>
    </xf>
    <xf numFmtId="0" fontId="8" fillId="34" borderId="15" xfId="0" applyFont="1" applyFill="1" applyBorder="1" applyAlignment="1">
      <alignment horizontal="center" vertical="top" wrapText="1"/>
    </xf>
    <xf numFmtId="0" fontId="8" fillId="34" borderId="17" xfId="0" applyFont="1" applyFill="1" applyBorder="1" applyAlignment="1">
      <alignment horizontal="center" vertical="top" wrapText="1"/>
    </xf>
    <xf numFmtId="0" fontId="8" fillId="34" borderId="19" xfId="0" applyFont="1" applyFill="1" applyBorder="1" applyAlignment="1">
      <alignment horizontal="center" vertical="top" wrapText="1"/>
    </xf>
    <xf numFmtId="0" fontId="8" fillId="33" borderId="0" xfId="0" applyFont="1" applyFill="1" applyAlignment="1">
      <alignment horizontal="left" vertical="top"/>
    </xf>
    <xf numFmtId="0" fontId="23" fillId="37" borderId="0" xfId="0" applyFont="1" applyFill="1" applyAlignment="1">
      <alignment horizontal="center" wrapText="1"/>
    </xf>
    <xf numFmtId="0" fontId="8" fillId="0" borderId="15"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19" xfId="0" applyFont="1" applyFill="1" applyBorder="1" applyAlignment="1">
      <alignment horizontal="center" vertical="top" wrapText="1"/>
    </xf>
    <xf numFmtId="0" fontId="5" fillId="36" borderId="15" xfId="0" applyFont="1" applyFill="1" applyBorder="1" applyAlignment="1">
      <alignment horizontal="center" vertical="top" wrapText="1"/>
    </xf>
    <xf numFmtId="0" fontId="0" fillId="36" borderId="23" xfId="0" applyFill="1" applyBorder="1" applyAlignment="1">
      <alignment horizontal="center" vertical="top" wrapText="1"/>
    </xf>
    <xf numFmtId="0" fontId="0" fillId="36" borderId="24" xfId="0" applyFill="1" applyBorder="1" applyAlignment="1">
      <alignment horizontal="center" vertical="top" wrapText="1"/>
    </xf>
    <xf numFmtId="0" fontId="0" fillId="36" borderId="17" xfId="0" applyFill="1" applyBorder="1" applyAlignment="1">
      <alignment horizontal="center" vertical="top" wrapText="1"/>
    </xf>
    <xf numFmtId="0" fontId="0" fillId="36" borderId="18" xfId="0" applyFill="1" applyBorder="1" applyAlignment="1">
      <alignment horizontal="center" vertical="top" wrapText="1"/>
    </xf>
    <xf numFmtId="0" fontId="0" fillId="36" borderId="12" xfId="0" applyFill="1" applyBorder="1" applyAlignment="1">
      <alignment horizontal="center" vertical="top" wrapText="1"/>
    </xf>
    <xf numFmtId="0" fontId="71" fillId="33" borderId="20" xfId="0" applyFont="1" applyFill="1" applyBorder="1" applyAlignment="1">
      <alignment horizontal="left" wrapText="1"/>
    </xf>
    <xf numFmtId="0" fontId="71" fillId="33" borderId="21" xfId="0" applyFont="1" applyFill="1" applyBorder="1" applyAlignment="1">
      <alignment horizontal="left" wrapText="1"/>
    </xf>
    <xf numFmtId="0" fontId="71" fillId="33" borderId="22" xfId="0" applyFont="1" applyFill="1" applyBorder="1" applyAlignment="1">
      <alignment horizontal="left" wrapText="1"/>
    </xf>
    <xf numFmtId="0" fontId="31" fillId="33" borderId="20" xfId="0" applyFont="1" applyFill="1" applyBorder="1" applyAlignment="1">
      <alignment horizontal="left"/>
    </xf>
    <xf numFmtId="0" fontId="31" fillId="33" borderId="21" xfId="0" applyFont="1" applyFill="1" applyBorder="1" applyAlignment="1">
      <alignment horizontal="left"/>
    </xf>
    <xf numFmtId="0" fontId="31" fillId="33" borderId="22" xfId="0" applyFont="1" applyFill="1" applyBorder="1" applyAlignment="1">
      <alignment horizontal="left"/>
    </xf>
    <xf numFmtId="0" fontId="8" fillId="33" borderId="0" xfId="0" applyFont="1" applyFill="1" applyBorder="1" applyAlignment="1">
      <alignment/>
    </xf>
    <xf numFmtId="0" fontId="4" fillId="33" borderId="0" xfId="0" applyFont="1" applyFill="1" applyBorder="1" applyAlignment="1">
      <alignment horizontal="justify"/>
    </xf>
    <xf numFmtId="0" fontId="8" fillId="33" borderId="0" xfId="0" applyFont="1" applyFill="1" applyBorder="1" applyAlignment="1">
      <alignment horizontal="justify"/>
    </xf>
    <xf numFmtId="0" fontId="0" fillId="0" borderId="0" xfId="0" applyAlignment="1">
      <alignment horizontal="justify"/>
    </xf>
    <xf numFmtId="0" fontId="2" fillId="34" borderId="0" xfId="0" applyFont="1" applyFill="1" applyAlignment="1">
      <alignment horizontal="center" wrapText="1"/>
    </xf>
    <xf numFmtId="0" fontId="4" fillId="39" borderId="17" xfId="0" applyFont="1" applyFill="1" applyBorder="1" applyAlignment="1">
      <alignment horizontal="center" vertical="top" wrapText="1"/>
    </xf>
    <xf numFmtId="0" fontId="4" fillId="39" borderId="19" xfId="0" applyFont="1" applyFill="1" applyBorder="1" applyAlignment="1">
      <alignment horizontal="center" vertical="top" wrapText="1"/>
    </xf>
    <xf numFmtId="0" fontId="5" fillId="39" borderId="15"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19" xfId="0" applyFont="1" applyFill="1" applyBorder="1" applyAlignment="1">
      <alignment horizontal="center" vertical="center" wrapText="1"/>
    </xf>
    <xf numFmtId="0" fontId="5" fillId="39" borderId="17" xfId="0" applyFont="1" applyFill="1" applyBorder="1" applyAlignment="1">
      <alignment horizontal="center" vertical="center" wrapText="1"/>
    </xf>
    <xf numFmtId="0" fontId="5" fillId="39" borderId="19" xfId="0" applyFont="1" applyFill="1" applyBorder="1" applyAlignment="1">
      <alignment horizontal="center" vertical="center" wrapText="1"/>
    </xf>
    <xf numFmtId="0" fontId="27" fillId="34" borderId="0" xfId="0" applyFont="1" applyFill="1" applyAlignment="1">
      <alignment horizontal="center" wrapText="1"/>
    </xf>
    <xf numFmtId="0" fontId="5"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9" xfId="0" applyFill="1" applyBorder="1" applyAlignment="1">
      <alignment horizontal="center" vertical="center" wrapText="1"/>
    </xf>
    <xf numFmtId="0" fontId="26" fillId="33" borderId="0" xfId="0" applyFont="1" applyFill="1" applyAlignment="1">
      <alignment horizontal="left"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15" xfId="0" applyBorder="1" applyAlignment="1">
      <alignment horizontal="left" wrapText="1"/>
    </xf>
    <xf numFmtId="0" fontId="0" fillId="0" borderId="17" xfId="0" applyBorder="1" applyAlignment="1">
      <alignment horizontal="left" wrapText="1"/>
    </xf>
    <xf numFmtId="0" fontId="0" fillId="0" borderId="19" xfId="0" applyBorder="1" applyAlignment="1">
      <alignment horizontal="left" wrapText="1"/>
    </xf>
    <xf numFmtId="0" fontId="0" fillId="0" borderId="15" xfId="0" applyBorder="1" applyAlignment="1">
      <alignment horizontal="center"/>
    </xf>
    <xf numFmtId="0" fontId="0" fillId="0" borderId="19" xfId="0" applyBorder="1" applyAlignment="1">
      <alignment horizontal="center"/>
    </xf>
    <xf numFmtId="0" fontId="23" fillId="34" borderId="25" xfId="0" applyFont="1" applyFill="1" applyBorder="1" applyAlignment="1">
      <alignment horizontal="center" wrapText="1"/>
    </xf>
    <xf numFmtId="0" fontId="10" fillId="39" borderId="15" xfId="0" applyFont="1" applyFill="1" applyBorder="1" applyAlignment="1">
      <alignment horizontal="center" vertical="top" wrapText="1"/>
    </xf>
    <xf numFmtId="0" fontId="0" fillId="0" borderId="17" xfId="0" applyBorder="1" applyAlignment="1">
      <alignment horizontal="center" vertical="top" wrapText="1"/>
    </xf>
    <xf numFmtId="0" fontId="0" fillId="0" borderId="19" xfId="0" applyBorder="1" applyAlignment="1">
      <alignment horizontal="center" vertical="top" wrapText="1"/>
    </xf>
    <xf numFmtId="0" fontId="0" fillId="39" borderId="17" xfId="0" applyFill="1" applyBorder="1" applyAlignment="1">
      <alignment horizontal="center" vertical="top" wrapText="1"/>
    </xf>
    <xf numFmtId="0" fontId="0" fillId="39" borderId="19" xfId="0" applyFill="1" applyBorder="1" applyAlignment="1">
      <alignment horizontal="center" vertical="top" wrapText="1"/>
    </xf>
    <xf numFmtId="0" fontId="9" fillId="33" borderId="15" xfId="0" applyFont="1" applyFill="1" applyBorder="1" applyAlignment="1">
      <alignment horizontal="left" vertical="top" wrapText="1"/>
    </xf>
    <xf numFmtId="0" fontId="9" fillId="33" borderId="17" xfId="0" applyFont="1" applyFill="1" applyBorder="1" applyAlignment="1">
      <alignment horizontal="left" vertical="top" wrapText="1"/>
    </xf>
    <xf numFmtId="0" fontId="9" fillId="33" borderId="19"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4">
      <selection activeCell="F23" sqref="F23"/>
    </sheetView>
  </sheetViews>
  <sheetFormatPr defaultColWidth="9.140625" defaultRowHeight="15"/>
  <cols>
    <col min="1" max="16384" width="9.140625" style="2" customWidth="1"/>
  </cols>
  <sheetData>
    <row r="1" ht="15.75">
      <c r="A1" s="1"/>
    </row>
    <row r="2" ht="15.75">
      <c r="A2" s="1"/>
    </row>
    <row r="3" ht="15.75">
      <c r="A3" s="1"/>
    </row>
    <row r="4" spans="1:15" ht="18.75">
      <c r="A4" s="154" t="s">
        <v>2</v>
      </c>
      <c r="B4" s="154"/>
      <c r="C4" s="154"/>
      <c r="D4" s="154"/>
      <c r="E4" s="154"/>
      <c r="F4" s="154"/>
      <c r="G4" s="154"/>
      <c r="H4" s="154"/>
      <c r="I4" s="154"/>
      <c r="J4" s="154"/>
      <c r="K4" s="154"/>
      <c r="L4" s="154"/>
      <c r="M4" s="154"/>
      <c r="N4" s="154"/>
      <c r="O4" s="154"/>
    </row>
    <row r="5" ht="15.75">
      <c r="A5" s="3"/>
    </row>
    <row r="6" spans="1:15" ht="15.75">
      <c r="A6" s="153" t="s">
        <v>3</v>
      </c>
      <c r="B6" s="153"/>
      <c r="C6" s="153"/>
      <c r="D6" s="153"/>
      <c r="E6" s="153"/>
      <c r="F6" s="153"/>
      <c r="G6" s="153"/>
      <c r="H6" s="153"/>
      <c r="I6" s="153"/>
      <c r="J6" s="153"/>
      <c r="K6" s="153"/>
      <c r="L6" s="153"/>
      <c r="M6" s="153"/>
      <c r="N6" s="153"/>
      <c r="O6" s="153"/>
    </row>
    <row r="7" spans="1:15" ht="15.75">
      <c r="A7" s="153" t="s">
        <v>4</v>
      </c>
      <c r="B7" s="153"/>
      <c r="C7" s="153"/>
      <c r="D7" s="153"/>
      <c r="E7" s="153"/>
      <c r="F7" s="153"/>
      <c r="G7" s="153"/>
      <c r="H7" s="153"/>
      <c r="I7" s="153"/>
      <c r="J7" s="153"/>
      <c r="K7" s="153"/>
      <c r="L7" s="153"/>
      <c r="M7" s="153"/>
      <c r="N7" s="153"/>
      <c r="O7" s="153"/>
    </row>
    <row r="8" ht="15.75">
      <c r="A8" s="1"/>
    </row>
    <row r="9" spans="1:15" ht="15.75">
      <c r="A9" s="157" t="s">
        <v>5</v>
      </c>
      <c r="B9" s="157"/>
      <c r="C9" s="157"/>
      <c r="D9" s="157"/>
      <c r="E9" s="157"/>
      <c r="F9" s="157"/>
      <c r="G9" s="157"/>
      <c r="H9" s="157"/>
      <c r="I9" s="157"/>
      <c r="J9" s="157"/>
      <c r="K9" s="157"/>
      <c r="L9" s="157"/>
      <c r="M9" s="157"/>
      <c r="N9" s="157"/>
      <c r="O9" s="157"/>
    </row>
    <row r="10" ht="15.75">
      <c r="A10" s="3"/>
    </row>
    <row r="11" ht="15.75">
      <c r="A11" s="3"/>
    </row>
    <row r="12" spans="1:15" ht="15.75">
      <c r="A12" s="159" t="s">
        <v>22</v>
      </c>
      <c r="B12" s="159"/>
      <c r="C12" s="159"/>
      <c r="D12" s="159"/>
      <c r="E12" s="159"/>
      <c r="F12" s="159"/>
      <c r="G12" s="159"/>
      <c r="H12" s="159"/>
      <c r="I12" s="159"/>
      <c r="J12" s="159"/>
      <c r="K12" s="159"/>
      <c r="L12" s="159"/>
      <c r="M12" s="159"/>
      <c r="N12" s="159"/>
      <c r="O12" s="159"/>
    </row>
    <row r="13" spans="1:15" ht="15">
      <c r="A13" s="158" t="s">
        <v>141</v>
      </c>
      <c r="B13" s="158"/>
      <c r="C13" s="158"/>
      <c r="D13" s="158"/>
      <c r="E13" s="158"/>
      <c r="F13" s="158"/>
      <c r="G13" s="158"/>
      <c r="H13" s="158"/>
      <c r="I13" s="158"/>
      <c r="J13" s="158"/>
      <c r="K13" s="158"/>
      <c r="L13" s="158"/>
      <c r="M13" s="158"/>
      <c r="N13" s="158"/>
      <c r="O13" s="158"/>
    </row>
    <row r="14" ht="15.75">
      <c r="A14" s="4"/>
    </row>
    <row r="15" ht="19.5">
      <c r="A15" s="5"/>
    </row>
    <row r="16" ht="18.75">
      <c r="A16" s="6"/>
    </row>
    <row r="17" spans="1:15" ht="15.75">
      <c r="A17" s="157" t="s">
        <v>6</v>
      </c>
      <c r="B17" s="157"/>
      <c r="C17" s="157"/>
      <c r="D17" s="157"/>
      <c r="E17" s="157"/>
      <c r="F17" s="157"/>
      <c r="G17" s="157"/>
      <c r="H17" s="157"/>
      <c r="I17" s="157"/>
      <c r="J17" s="157"/>
      <c r="K17" s="157"/>
      <c r="L17" s="157"/>
      <c r="M17" s="157"/>
      <c r="N17" s="157"/>
      <c r="O17" s="157"/>
    </row>
    <row r="18" ht="15.75">
      <c r="A18" s="1"/>
    </row>
    <row r="19" spans="1:15" ht="15">
      <c r="A19" s="156" t="s">
        <v>162</v>
      </c>
      <c r="B19" s="156"/>
      <c r="C19" s="156"/>
      <c r="D19" s="156"/>
      <c r="E19" s="156"/>
      <c r="F19" s="156"/>
      <c r="G19" s="156"/>
      <c r="H19" s="156"/>
      <c r="I19" s="156"/>
      <c r="J19" s="156"/>
      <c r="K19" s="156"/>
      <c r="L19" s="156"/>
      <c r="M19" s="156"/>
      <c r="N19" s="156"/>
      <c r="O19" s="156"/>
    </row>
    <row r="20" spans="1:15" ht="15">
      <c r="A20" s="156" t="s">
        <v>180</v>
      </c>
      <c r="B20" s="156"/>
      <c r="C20" s="156"/>
      <c r="D20" s="156"/>
      <c r="E20" s="156"/>
      <c r="F20" s="156"/>
      <c r="G20" s="156"/>
      <c r="H20" s="156"/>
      <c r="I20" s="156"/>
      <c r="J20" s="156"/>
      <c r="K20" s="156"/>
      <c r="L20" s="156"/>
      <c r="M20" s="156"/>
      <c r="N20" s="156"/>
      <c r="O20" s="156"/>
    </row>
    <row r="21" ht="15">
      <c r="A21" s="7"/>
    </row>
    <row r="22" spans="1:15" ht="15">
      <c r="A22" s="155" t="s">
        <v>142</v>
      </c>
      <c r="B22" s="155"/>
      <c r="C22" s="155"/>
      <c r="D22" s="155"/>
      <c r="E22" s="155"/>
      <c r="F22" s="155"/>
      <c r="G22" s="155"/>
      <c r="H22" s="155"/>
      <c r="I22" s="155"/>
      <c r="J22" s="155"/>
      <c r="K22" s="155"/>
      <c r="L22" s="155"/>
      <c r="M22" s="155"/>
      <c r="N22" s="155"/>
      <c r="O22" s="155"/>
    </row>
  </sheetData>
  <sheetProtection/>
  <mergeCells count="10">
    <mergeCell ref="A7:O7"/>
    <mergeCell ref="A4:O4"/>
    <mergeCell ref="A6:O6"/>
    <mergeCell ref="A22:O22"/>
    <mergeCell ref="A20:O20"/>
    <mergeCell ref="A19:O19"/>
    <mergeCell ref="A17:O17"/>
    <mergeCell ref="A13:O13"/>
    <mergeCell ref="A12:O12"/>
    <mergeCell ref="A9:O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R27"/>
  <sheetViews>
    <sheetView zoomScale="80" zoomScaleNormal="80" zoomScalePageLayoutView="0" workbookViewId="0" topLeftCell="A4">
      <selection activeCell="G6" sqref="G6:I6"/>
    </sheetView>
  </sheetViews>
  <sheetFormatPr defaultColWidth="9.140625" defaultRowHeight="15"/>
  <cols>
    <col min="1" max="1" width="23.8515625" style="8" customWidth="1"/>
    <col min="2" max="2" width="2.28125" style="8" customWidth="1"/>
    <col min="3" max="4" width="8.28125" style="8" hidden="1" customWidth="1"/>
    <col min="5" max="6" width="10.28125" style="8" hidden="1" customWidth="1"/>
    <col min="7" max="8" width="10.28125" style="8" customWidth="1"/>
    <col min="9" max="9" width="12.8515625" style="8" customWidth="1"/>
    <col min="10" max="11" width="12.7109375" style="8" customWidth="1"/>
    <col min="12" max="12" width="34.00390625" style="8" customWidth="1"/>
    <col min="13" max="14" width="12.7109375" style="8" customWidth="1"/>
    <col min="15" max="15" width="10.28125" style="8" customWidth="1"/>
    <col min="16" max="17" width="11.28125" style="8" customWidth="1"/>
    <col min="18" max="18" width="14.7109375" style="8" customWidth="1"/>
    <col min="19" max="16384" width="9.140625" style="8" customWidth="1"/>
  </cols>
  <sheetData>
    <row r="1" spans="1:18" ht="18.75">
      <c r="A1" s="177" t="s">
        <v>139</v>
      </c>
      <c r="B1" s="178"/>
      <c r="C1" s="178"/>
      <c r="D1" s="178"/>
      <c r="E1" s="178"/>
      <c r="F1" s="178"/>
      <c r="G1" s="178"/>
      <c r="H1" s="178"/>
      <c r="I1" s="178"/>
      <c r="J1" s="178"/>
      <c r="K1" s="178"/>
      <c r="L1" s="178"/>
      <c r="M1" s="178"/>
      <c r="N1" s="178"/>
      <c r="O1" s="178"/>
      <c r="P1" s="178"/>
      <c r="Q1" s="178"/>
      <c r="R1" s="178"/>
    </row>
    <row r="2" ht="16.5" thickBot="1">
      <c r="A2" s="9"/>
    </row>
    <row r="3" spans="1:18" ht="128.25" customHeight="1" thickBot="1">
      <c r="A3" s="179" t="s">
        <v>7</v>
      </c>
      <c r="B3" s="180"/>
      <c r="C3" s="180"/>
      <c r="D3" s="180"/>
      <c r="E3" s="180"/>
      <c r="F3" s="181"/>
      <c r="G3" s="174" t="s">
        <v>8</v>
      </c>
      <c r="H3" s="175"/>
      <c r="I3" s="176"/>
      <c r="J3" s="174" t="s">
        <v>24</v>
      </c>
      <c r="K3" s="175"/>
      <c r="L3" s="176"/>
      <c r="M3" s="174" t="s">
        <v>25</v>
      </c>
      <c r="N3" s="175"/>
      <c r="O3" s="176"/>
      <c r="P3" s="174" t="s">
        <v>20</v>
      </c>
      <c r="Q3" s="175"/>
      <c r="R3" s="176"/>
    </row>
    <row r="4" spans="1:18" ht="252.75" customHeight="1" thickBot="1">
      <c r="A4" s="160" t="s">
        <v>51</v>
      </c>
      <c r="B4" s="161"/>
      <c r="C4" s="161"/>
      <c r="D4" s="161"/>
      <c r="E4" s="161"/>
      <c r="F4" s="162"/>
      <c r="G4" s="163" t="s">
        <v>187</v>
      </c>
      <c r="H4" s="164"/>
      <c r="I4" s="165"/>
      <c r="J4" s="182" t="s">
        <v>163</v>
      </c>
      <c r="K4" s="183"/>
      <c r="L4" s="184"/>
      <c r="M4" s="171" t="s">
        <v>179</v>
      </c>
      <c r="N4" s="172"/>
      <c r="O4" s="173"/>
      <c r="P4" s="163" t="s">
        <v>175</v>
      </c>
      <c r="Q4" s="164"/>
      <c r="R4" s="165"/>
    </row>
    <row r="5" spans="1:18" ht="325.5" customHeight="1" thickBot="1">
      <c r="A5" s="160" t="s">
        <v>56</v>
      </c>
      <c r="B5" s="161"/>
      <c r="C5" s="161"/>
      <c r="D5" s="161"/>
      <c r="E5" s="161"/>
      <c r="F5" s="162"/>
      <c r="G5" s="163" t="s">
        <v>188</v>
      </c>
      <c r="H5" s="164"/>
      <c r="I5" s="165"/>
      <c r="J5" s="163" t="s">
        <v>165</v>
      </c>
      <c r="K5" s="164"/>
      <c r="L5" s="165"/>
      <c r="M5" s="163" t="s">
        <v>181</v>
      </c>
      <c r="N5" s="164"/>
      <c r="O5" s="165"/>
      <c r="P5" s="163" t="s">
        <v>182</v>
      </c>
      <c r="Q5" s="164"/>
      <c r="R5" s="165"/>
    </row>
    <row r="6" spans="1:18" ht="278.25" customHeight="1" thickBot="1">
      <c r="A6" s="160" t="s">
        <v>60</v>
      </c>
      <c r="B6" s="169"/>
      <c r="C6" s="169"/>
      <c r="D6" s="169"/>
      <c r="E6" s="169"/>
      <c r="F6" s="170"/>
      <c r="G6" s="163" t="s">
        <v>189</v>
      </c>
      <c r="H6" s="164"/>
      <c r="I6" s="165"/>
      <c r="J6" s="163" t="s">
        <v>203</v>
      </c>
      <c r="K6" s="164"/>
      <c r="L6" s="165"/>
      <c r="M6" s="163" t="s">
        <v>184</v>
      </c>
      <c r="N6" s="164"/>
      <c r="O6" s="165"/>
      <c r="P6" s="163" t="s">
        <v>190</v>
      </c>
      <c r="Q6" s="164"/>
      <c r="R6" s="165"/>
    </row>
    <row r="7" spans="1:18" ht="126" customHeight="1" thickBot="1">
      <c r="A7" s="160" t="s">
        <v>94</v>
      </c>
      <c r="B7" s="161"/>
      <c r="C7" s="161"/>
      <c r="D7" s="161"/>
      <c r="E7" s="161"/>
      <c r="F7" s="162"/>
      <c r="G7" s="166" t="s">
        <v>202</v>
      </c>
      <c r="H7" s="167"/>
      <c r="I7" s="168"/>
      <c r="J7" s="166" t="s">
        <v>202</v>
      </c>
      <c r="K7" s="167"/>
      <c r="L7" s="168"/>
      <c r="M7" s="166" t="s">
        <v>202</v>
      </c>
      <c r="N7" s="167"/>
      <c r="O7" s="168"/>
      <c r="P7" s="166" t="s">
        <v>202</v>
      </c>
      <c r="Q7" s="167"/>
      <c r="R7" s="168"/>
    </row>
    <row r="8" spans="1:18" ht="288" customHeight="1" thickBot="1">
      <c r="A8" s="160" t="s">
        <v>117</v>
      </c>
      <c r="B8" s="161"/>
      <c r="C8" s="161"/>
      <c r="D8" s="161"/>
      <c r="E8" s="161"/>
      <c r="F8" s="162"/>
      <c r="G8" s="163" t="s">
        <v>191</v>
      </c>
      <c r="H8" s="164"/>
      <c r="I8" s="165"/>
      <c r="J8" s="163" t="s">
        <v>203</v>
      </c>
      <c r="K8" s="164"/>
      <c r="L8" s="165"/>
      <c r="M8" s="163" t="s">
        <v>185</v>
      </c>
      <c r="N8" s="164"/>
      <c r="O8" s="165"/>
      <c r="P8" s="163" t="s">
        <v>190</v>
      </c>
      <c r="Q8" s="164"/>
      <c r="R8" s="165"/>
    </row>
    <row r="9" spans="1:18" ht="246.75" customHeight="1" thickBot="1">
      <c r="A9" s="160" t="s">
        <v>138</v>
      </c>
      <c r="B9" s="169"/>
      <c r="C9" s="169"/>
      <c r="D9" s="169"/>
      <c r="E9" s="169"/>
      <c r="F9" s="170"/>
      <c r="G9" s="163" t="s">
        <v>198</v>
      </c>
      <c r="H9" s="164"/>
      <c r="I9" s="165"/>
      <c r="J9" s="163" t="s">
        <v>199</v>
      </c>
      <c r="K9" s="164"/>
      <c r="L9" s="165"/>
      <c r="M9" s="163" t="s">
        <v>176</v>
      </c>
      <c r="N9" s="164"/>
      <c r="O9" s="165"/>
      <c r="P9" s="163" t="s">
        <v>186</v>
      </c>
      <c r="Q9" s="164"/>
      <c r="R9" s="165"/>
    </row>
    <row r="10" spans="1:18" ht="329.25" customHeight="1" thickBot="1">
      <c r="A10" s="160" t="s">
        <v>143</v>
      </c>
      <c r="B10" s="161"/>
      <c r="C10" s="161"/>
      <c r="D10" s="161"/>
      <c r="E10" s="161"/>
      <c r="F10" s="162"/>
      <c r="G10" s="163" t="s">
        <v>200</v>
      </c>
      <c r="H10" s="164"/>
      <c r="I10" s="165"/>
      <c r="J10" s="182" t="s">
        <v>164</v>
      </c>
      <c r="K10" s="183"/>
      <c r="L10" s="184"/>
      <c r="M10" s="163" t="s">
        <v>183</v>
      </c>
      <c r="N10" s="164"/>
      <c r="O10" s="165"/>
      <c r="P10" s="163" t="s">
        <v>201</v>
      </c>
      <c r="Q10" s="164"/>
      <c r="R10" s="165"/>
    </row>
    <row r="11" ht="94.5" customHeight="1">
      <c r="A11" s="10"/>
    </row>
    <row r="12" spans="1:18" s="14" customFormat="1" ht="29.25" customHeight="1">
      <c r="A12" s="25" t="s">
        <v>9</v>
      </c>
      <c r="B12" s="188" t="s">
        <v>10</v>
      </c>
      <c r="C12" s="188"/>
      <c r="D12" s="188"/>
      <c r="E12" s="188"/>
      <c r="F12" s="188"/>
      <c r="G12" s="188"/>
      <c r="H12" s="188"/>
      <c r="I12" s="188"/>
      <c r="J12" s="188"/>
      <c r="K12" s="188"/>
      <c r="L12" s="188"/>
      <c r="M12" s="188"/>
      <c r="N12" s="188"/>
      <c r="O12" s="188"/>
      <c r="P12" s="188"/>
      <c r="Q12" s="188"/>
      <c r="R12" s="188"/>
    </row>
    <row r="13" spans="1:18" s="14" customFormat="1" ht="77.25" customHeight="1">
      <c r="A13" s="185" t="s">
        <v>11</v>
      </c>
      <c r="B13" s="186"/>
      <c r="C13" s="186"/>
      <c r="D13" s="186"/>
      <c r="E13" s="186"/>
      <c r="F13" s="186"/>
      <c r="G13" s="186"/>
      <c r="H13" s="186"/>
      <c r="I13" s="186"/>
      <c r="J13" s="186"/>
      <c r="K13" s="186"/>
      <c r="L13" s="186"/>
      <c r="M13" s="186"/>
      <c r="N13" s="186"/>
      <c r="O13" s="186"/>
      <c r="P13" s="186"/>
      <c r="Q13" s="186"/>
      <c r="R13" s="187"/>
    </row>
    <row r="14" spans="1:18" s="14" customFormat="1" ht="15.75">
      <c r="A14" s="25" t="s">
        <v>12</v>
      </c>
      <c r="B14" s="188" t="s">
        <v>13</v>
      </c>
      <c r="C14" s="188"/>
      <c r="D14" s="188"/>
      <c r="E14" s="188"/>
      <c r="F14" s="188"/>
      <c r="G14" s="188"/>
      <c r="H14" s="188"/>
      <c r="I14" s="188"/>
      <c r="J14" s="188"/>
      <c r="K14" s="188"/>
      <c r="L14" s="188"/>
      <c r="M14" s="188"/>
      <c r="N14" s="188"/>
      <c r="O14" s="188"/>
      <c r="P14" s="188"/>
      <c r="Q14" s="188"/>
      <c r="R14" s="188"/>
    </row>
    <row r="15" spans="1:18" s="14" customFormat="1" ht="59.25" customHeight="1">
      <c r="A15" s="185" t="s">
        <v>23</v>
      </c>
      <c r="B15" s="186"/>
      <c r="C15" s="186"/>
      <c r="D15" s="186"/>
      <c r="E15" s="186"/>
      <c r="F15" s="186"/>
      <c r="G15" s="186"/>
      <c r="H15" s="186"/>
      <c r="I15" s="186"/>
      <c r="J15" s="186"/>
      <c r="K15" s="186"/>
      <c r="L15" s="186"/>
      <c r="M15" s="186"/>
      <c r="N15" s="186"/>
      <c r="O15" s="186"/>
      <c r="P15" s="186"/>
      <c r="Q15" s="186"/>
      <c r="R15" s="187"/>
    </row>
    <row r="16" spans="1:18" s="14" customFormat="1" ht="21" customHeight="1">
      <c r="A16" s="25" t="s">
        <v>14</v>
      </c>
      <c r="B16" s="192" t="s">
        <v>15</v>
      </c>
      <c r="C16" s="193"/>
      <c r="D16" s="193"/>
      <c r="E16" s="193"/>
      <c r="F16" s="193"/>
      <c r="G16" s="193"/>
      <c r="H16" s="193"/>
      <c r="I16" s="193"/>
      <c r="J16" s="193"/>
      <c r="K16" s="193"/>
      <c r="L16" s="193"/>
      <c r="M16" s="193"/>
      <c r="N16" s="193"/>
      <c r="O16" s="193"/>
      <c r="P16" s="193"/>
      <c r="Q16" s="193"/>
      <c r="R16" s="194"/>
    </row>
    <row r="17" spans="1:18" s="14" customFormat="1" ht="60" customHeight="1">
      <c r="A17" s="185" t="s">
        <v>26</v>
      </c>
      <c r="B17" s="186"/>
      <c r="C17" s="186"/>
      <c r="D17" s="186"/>
      <c r="E17" s="186"/>
      <c r="F17" s="186"/>
      <c r="G17" s="186"/>
      <c r="H17" s="186"/>
      <c r="I17" s="186"/>
      <c r="J17" s="186"/>
      <c r="K17" s="186"/>
      <c r="L17" s="186"/>
      <c r="M17" s="186"/>
      <c r="N17" s="186"/>
      <c r="O17" s="186"/>
      <c r="P17" s="186"/>
      <c r="Q17" s="186"/>
      <c r="R17" s="187"/>
    </row>
    <row r="18" spans="1:18" s="14" customFormat="1" ht="21.75" customHeight="1">
      <c r="A18" s="25" t="s">
        <v>16</v>
      </c>
      <c r="B18" s="192" t="s">
        <v>17</v>
      </c>
      <c r="C18" s="193"/>
      <c r="D18" s="193"/>
      <c r="E18" s="193"/>
      <c r="F18" s="193"/>
      <c r="G18" s="193"/>
      <c r="H18" s="193"/>
      <c r="I18" s="193"/>
      <c r="J18" s="193"/>
      <c r="K18" s="193"/>
      <c r="L18" s="193"/>
      <c r="M18" s="193"/>
      <c r="N18" s="193"/>
      <c r="O18" s="193"/>
      <c r="P18" s="193"/>
      <c r="Q18" s="193"/>
      <c r="R18" s="194"/>
    </row>
    <row r="19" spans="1:18" s="14" customFormat="1" ht="51" customHeight="1">
      <c r="A19" s="185" t="s">
        <v>21</v>
      </c>
      <c r="B19" s="186"/>
      <c r="C19" s="186"/>
      <c r="D19" s="186"/>
      <c r="E19" s="186"/>
      <c r="F19" s="186"/>
      <c r="G19" s="186"/>
      <c r="H19" s="186"/>
      <c r="I19" s="186"/>
      <c r="J19" s="186"/>
      <c r="K19" s="186"/>
      <c r="L19" s="186"/>
      <c r="M19" s="186"/>
      <c r="N19" s="186"/>
      <c r="O19" s="186"/>
      <c r="P19" s="186"/>
      <c r="Q19" s="186"/>
      <c r="R19" s="187"/>
    </row>
    <row r="20" spans="1:18" s="14" customFormat="1" ht="15.75">
      <c r="A20" s="26"/>
      <c r="B20" s="26"/>
      <c r="C20" s="26"/>
      <c r="D20" s="26"/>
      <c r="E20" s="26"/>
      <c r="F20" s="26"/>
      <c r="G20" s="26"/>
      <c r="H20" s="26"/>
      <c r="I20" s="26"/>
      <c r="J20" s="26"/>
      <c r="K20" s="26"/>
      <c r="L20" s="26"/>
      <c r="M20" s="26"/>
      <c r="N20" s="26"/>
      <c r="O20" s="26"/>
      <c r="P20" s="26"/>
      <c r="Q20" s="26"/>
      <c r="R20" s="26"/>
    </row>
    <row r="21" spans="1:18" s="14" customFormat="1" ht="39.75" customHeight="1">
      <c r="A21" s="189" t="s">
        <v>140</v>
      </c>
      <c r="B21" s="190"/>
      <c r="C21" s="190"/>
      <c r="D21" s="190"/>
      <c r="E21" s="190"/>
      <c r="F21" s="190"/>
      <c r="G21" s="190"/>
      <c r="H21" s="190"/>
      <c r="I21" s="190"/>
      <c r="J21" s="190"/>
      <c r="K21" s="190"/>
      <c r="L21" s="190"/>
      <c r="M21" s="190"/>
      <c r="N21" s="190"/>
      <c r="O21" s="190"/>
      <c r="P21" s="190"/>
      <c r="Q21" s="190"/>
      <c r="R21" s="191"/>
    </row>
    <row r="22" s="14" customFormat="1" ht="12.75"/>
    <row r="23" s="14" customFormat="1" ht="12.75">
      <c r="A23" s="15"/>
    </row>
    <row r="24" s="14" customFormat="1" ht="12.75"/>
    <row r="25" s="14" customFormat="1" ht="12.75"/>
    <row r="26" spans="1:18" s="14" customFormat="1" ht="15.75">
      <c r="A26" s="11"/>
      <c r="B26" s="8"/>
      <c r="C26" s="8"/>
      <c r="D26" s="8"/>
      <c r="E26" s="8"/>
      <c r="F26" s="8"/>
      <c r="G26" s="8"/>
      <c r="H26" s="8"/>
      <c r="I26" s="8"/>
      <c r="J26" s="8"/>
      <c r="K26" s="8"/>
      <c r="L26" s="8"/>
      <c r="M26" s="8"/>
      <c r="N26" s="8"/>
      <c r="O26" s="8"/>
      <c r="P26" s="8"/>
      <c r="Q26" s="8"/>
      <c r="R26" s="8"/>
    </row>
    <row r="27" spans="1:18" s="14" customFormat="1" ht="15">
      <c r="A27" s="8"/>
      <c r="B27" s="8"/>
      <c r="C27" s="8"/>
      <c r="D27" s="8"/>
      <c r="E27" s="8"/>
      <c r="F27" s="8"/>
      <c r="G27" s="8"/>
      <c r="H27" s="8"/>
      <c r="I27" s="8"/>
      <c r="J27" s="8"/>
      <c r="K27" s="8"/>
      <c r="L27" s="8"/>
      <c r="M27" s="8"/>
      <c r="N27" s="8"/>
      <c r="O27" s="8"/>
      <c r="P27" s="8"/>
      <c r="Q27" s="8"/>
      <c r="R27" s="8"/>
    </row>
  </sheetData>
  <sheetProtection/>
  <mergeCells count="50">
    <mergeCell ref="P9:R9"/>
    <mergeCell ref="A21:R21"/>
    <mergeCell ref="A10:F10"/>
    <mergeCell ref="A19:R19"/>
    <mergeCell ref="B18:R18"/>
    <mergeCell ref="A17:R17"/>
    <mergeCell ref="B16:R16"/>
    <mergeCell ref="M10:O10"/>
    <mergeCell ref="A15:R15"/>
    <mergeCell ref="B14:R14"/>
    <mergeCell ref="A13:R13"/>
    <mergeCell ref="B12:R12"/>
    <mergeCell ref="G10:I10"/>
    <mergeCell ref="J10:L10"/>
    <mergeCell ref="P10:R10"/>
    <mergeCell ref="J8:L8"/>
    <mergeCell ref="G8:I8"/>
    <mergeCell ref="A9:F9"/>
    <mergeCell ref="G9:I9"/>
    <mergeCell ref="J9:L9"/>
    <mergeCell ref="M9:O9"/>
    <mergeCell ref="J3:L3"/>
    <mergeCell ref="M3:O3"/>
    <mergeCell ref="M7:O7"/>
    <mergeCell ref="A1:R1"/>
    <mergeCell ref="A4:F4"/>
    <mergeCell ref="G4:I4"/>
    <mergeCell ref="G3:I3"/>
    <mergeCell ref="A3:F3"/>
    <mergeCell ref="J4:L4"/>
    <mergeCell ref="M4:O4"/>
    <mergeCell ref="P4:R4"/>
    <mergeCell ref="P3:R3"/>
    <mergeCell ref="M5:O5"/>
    <mergeCell ref="P5:R5"/>
    <mergeCell ref="M8:O8"/>
    <mergeCell ref="P8:R8"/>
    <mergeCell ref="P7:R7"/>
    <mergeCell ref="M6:O6"/>
    <mergeCell ref="P6:R6"/>
    <mergeCell ref="A5:F5"/>
    <mergeCell ref="J5:L5"/>
    <mergeCell ref="G5:I5"/>
    <mergeCell ref="G7:I7"/>
    <mergeCell ref="J7:L7"/>
    <mergeCell ref="A8:F8"/>
    <mergeCell ref="A7:F7"/>
    <mergeCell ref="A6:F6"/>
    <mergeCell ref="G6:I6"/>
    <mergeCell ref="J6:L6"/>
  </mergeCells>
  <printOptions/>
  <pageMargins left="0.19" right="0.14" top="0.32" bottom="0.29" header="0.15" footer="0.1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S28"/>
  <sheetViews>
    <sheetView zoomScale="80" zoomScaleNormal="80" zoomScalePageLayoutView="0" workbookViewId="0" topLeftCell="A1">
      <pane xSplit="3" ySplit="5" topLeftCell="D6" activePane="bottomRight" state="frozen"/>
      <selection pane="topLeft" activeCell="B24" sqref="B24"/>
      <selection pane="topRight" activeCell="B24" sqref="B24"/>
      <selection pane="bottomLeft" activeCell="B24" sqref="B24"/>
      <selection pane="bottomRight" activeCell="E25" sqref="E25"/>
    </sheetView>
  </sheetViews>
  <sheetFormatPr defaultColWidth="9.140625" defaultRowHeight="15"/>
  <cols>
    <col min="1" max="1" width="3.57421875" style="0" customWidth="1"/>
    <col min="2" max="2" width="22.7109375" style="0" customWidth="1"/>
    <col min="3" max="3" width="13.57421875" style="0" customWidth="1"/>
    <col min="4" max="4" width="11.7109375" style="0" customWidth="1"/>
    <col min="5" max="5" width="10.57421875" style="0" customWidth="1"/>
    <col min="6" max="6" width="9.8515625" style="0" customWidth="1"/>
    <col min="7" max="7" width="9.421875" style="0" customWidth="1"/>
    <col min="8" max="8" width="12.140625" style="0" customWidth="1"/>
    <col min="9" max="9" width="11.421875" style="0" customWidth="1"/>
    <col min="10" max="10" width="11.28125" style="0" customWidth="1"/>
    <col min="11" max="11" width="11.7109375" style="0" customWidth="1"/>
    <col min="12" max="12" width="11.28125" style="0" customWidth="1"/>
    <col min="13" max="13" width="10.7109375" style="0" customWidth="1"/>
    <col min="14" max="14" width="11.57421875" style="0" customWidth="1"/>
    <col min="15" max="15" width="10.7109375" style="0" customWidth="1"/>
    <col min="16" max="16" width="11.421875" style="0" customWidth="1"/>
    <col min="17" max="17" width="12.28125" style="0" customWidth="1"/>
    <col min="18" max="18" width="11.28125" style="0" customWidth="1"/>
  </cols>
  <sheetData>
    <row r="1" spans="1:18" ht="30" customHeight="1">
      <c r="A1" s="8"/>
      <c r="B1" s="197" t="s">
        <v>166</v>
      </c>
      <c r="C1" s="197"/>
      <c r="D1" s="197"/>
      <c r="E1" s="197"/>
      <c r="F1" s="197"/>
      <c r="G1" s="197"/>
      <c r="H1" s="197"/>
      <c r="I1" s="197"/>
      <c r="J1" s="197"/>
      <c r="K1" s="197"/>
      <c r="L1" s="197"/>
      <c r="M1" s="197"/>
      <c r="N1" s="197"/>
      <c r="O1" s="197"/>
      <c r="P1" s="197"/>
      <c r="Q1" s="197"/>
      <c r="R1" s="197"/>
    </row>
    <row r="2" spans="1:18" ht="15.75" thickBot="1">
      <c r="A2" s="8"/>
      <c r="B2" s="13"/>
      <c r="C2" s="8"/>
      <c r="D2" s="8"/>
      <c r="E2" s="8"/>
      <c r="F2" s="8"/>
      <c r="G2" s="8"/>
      <c r="H2" s="8"/>
      <c r="I2" s="8"/>
      <c r="J2" s="8"/>
      <c r="K2" s="8"/>
      <c r="L2" s="8"/>
      <c r="M2" s="8"/>
      <c r="N2" s="8"/>
      <c r="O2" s="8"/>
      <c r="P2" s="8"/>
      <c r="Q2" s="8"/>
      <c r="R2" s="8"/>
    </row>
    <row r="3" spans="1:18" ht="16.5" thickBot="1">
      <c r="A3" s="29"/>
      <c r="B3" s="198"/>
      <c r="C3" s="199"/>
      <c r="D3" s="199"/>
      <c r="E3" s="199"/>
      <c r="F3" s="199"/>
      <c r="G3" s="199"/>
      <c r="H3" s="199"/>
      <c r="I3" s="199"/>
      <c r="J3" s="199"/>
      <c r="K3" s="199"/>
      <c r="L3" s="199"/>
      <c r="M3" s="199"/>
      <c r="N3" s="199"/>
      <c r="O3" s="199"/>
      <c r="P3" s="199"/>
      <c r="Q3" s="199"/>
      <c r="R3" s="200"/>
    </row>
    <row r="4" spans="1:18" ht="28.5" customHeight="1" thickBot="1">
      <c r="A4" s="30"/>
      <c r="B4" s="21"/>
      <c r="C4" s="24" t="s">
        <v>18</v>
      </c>
      <c r="D4" s="24">
        <v>1990</v>
      </c>
      <c r="E4" s="24">
        <v>1995</v>
      </c>
      <c r="F4" s="24">
        <v>2000</v>
      </c>
      <c r="G4" s="24">
        <v>2001</v>
      </c>
      <c r="H4" s="24">
        <v>2002</v>
      </c>
      <c r="I4" s="31">
        <v>2003</v>
      </c>
      <c r="J4" s="31">
        <v>2004</v>
      </c>
      <c r="K4" s="31">
        <v>2005</v>
      </c>
      <c r="L4" s="31">
        <v>2006</v>
      </c>
      <c r="M4" s="31">
        <v>2007</v>
      </c>
      <c r="N4" s="31">
        <v>2008</v>
      </c>
      <c r="O4" s="31">
        <v>2009</v>
      </c>
      <c r="P4" s="31">
        <v>2010</v>
      </c>
      <c r="Q4" s="31">
        <v>2011</v>
      </c>
      <c r="R4" s="20">
        <v>2012</v>
      </c>
    </row>
    <row r="5" spans="1:18" ht="22.5" customHeight="1" thickBot="1">
      <c r="A5" s="201" t="s">
        <v>27</v>
      </c>
      <c r="B5" s="201"/>
      <c r="C5" s="201"/>
      <c r="D5" s="201"/>
      <c r="E5" s="201"/>
      <c r="F5" s="201"/>
      <c r="G5" s="201"/>
      <c r="H5" s="201"/>
      <c r="I5" s="201"/>
      <c r="J5" s="201"/>
      <c r="K5" s="201"/>
      <c r="L5" s="201"/>
      <c r="M5" s="201"/>
      <c r="N5" s="201"/>
      <c r="O5" s="201"/>
      <c r="P5" s="201"/>
      <c r="Q5" s="201"/>
      <c r="R5" s="202"/>
    </row>
    <row r="6" spans="1:19" ht="60" customHeight="1" thickBot="1">
      <c r="A6" s="19">
        <v>1</v>
      </c>
      <c r="B6" s="32" t="s">
        <v>28</v>
      </c>
      <c r="C6" s="24" t="s">
        <v>29</v>
      </c>
      <c r="D6" s="67" t="s">
        <v>159</v>
      </c>
      <c r="E6" s="103">
        <f aca="true" t="shared" si="0" ref="E6:R6">E24-E25</f>
        <v>22239.2</v>
      </c>
      <c r="F6" s="103">
        <f t="shared" si="0"/>
        <v>14058.7</v>
      </c>
      <c r="G6" s="103">
        <f t="shared" si="0"/>
        <v>13945.9</v>
      </c>
      <c r="H6" s="103">
        <f t="shared" si="0"/>
        <v>14291.300000000003</v>
      </c>
      <c r="I6" s="103">
        <f t="shared" si="0"/>
        <v>14604.2</v>
      </c>
      <c r="J6" s="103">
        <f t="shared" si="0"/>
        <v>17950.400000000005</v>
      </c>
      <c r="K6" s="103">
        <f t="shared" si="0"/>
        <v>21422.4</v>
      </c>
      <c r="L6" s="103">
        <f t="shared" si="0"/>
        <v>18441.899999999998</v>
      </c>
      <c r="M6" s="103">
        <f t="shared" si="0"/>
        <v>19906</v>
      </c>
      <c r="N6" s="103">
        <f t="shared" si="0"/>
        <v>18033.8</v>
      </c>
      <c r="O6" s="103">
        <f t="shared" si="0"/>
        <v>19259.099999999995</v>
      </c>
      <c r="P6" s="103">
        <f t="shared" si="0"/>
        <v>20856</v>
      </c>
      <c r="Q6" s="103">
        <f t="shared" si="0"/>
        <v>19232.3</v>
      </c>
      <c r="R6" s="103">
        <f t="shared" si="0"/>
        <v>18256.4</v>
      </c>
      <c r="S6" s="79"/>
    </row>
    <row r="7" spans="1:18" ht="39" customHeight="1" thickBot="1">
      <c r="A7" s="19">
        <v>2</v>
      </c>
      <c r="B7" s="21" t="s">
        <v>30</v>
      </c>
      <c r="C7" s="24" t="s">
        <v>29</v>
      </c>
      <c r="D7" s="67" t="s">
        <v>159</v>
      </c>
      <c r="E7" s="67">
        <v>1241</v>
      </c>
      <c r="F7" s="69">
        <v>624</v>
      </c>
      <c r="G7" s="69">
        <v>602</v>
      </c>
      <c r="H7" s="69">
        <v>600</v>
      </c>
      <c r="I7" s="70">
        <v>601</v>
      </c>
      <c r="J7" s="70">
        <v>571</v>
      </c>
      <c r="K7" s="70">
        <v>694</v>
      </c>
      <c r="L7" s="70">
        <v>698</v>
      </c>
      <c r="M7" s="70">
        <v>709</v>
      </c>
      <c r="N7" s="70">
        <v>736</v>
      </c>
      <c r="O7" s="70">
        <v>742</v>
      </c>
      <c r="P7" s="70">
        <v>751</v>
      </c>
      <c r="Q7" s="70">
        <v>790</v>
      </c>
      <c r="R7" s="71">
        <v>724</v>
      </c>
    </row>
    <row r="8" spans="1:18" ht="91.5" customHeight="1" thickBot="1">
      <c r="A8" s="33">
        <v>3</v>
      </c>
      <c r="B8" s="22" t="s">
        <v>31</v>
      </c>
      <c r="C8" s="24" t="s">
        <v>29</v>
      </c>
      <c r="D8" s="67" t="s">
        <v>159</v>
      </c>
      <c r="E8" s="82">
        <v>16798</v>
      </c>
      <c r="F8" s="83">
        <v>10574</v>
      </c>
      <c r="G8" s="83">
        <v>10347</v>
      </c>
      <c r="H8" s="83">
        <v>10680</v>
      </c>
      <c r="I8" s="84">
        <v>10661</v>
      </c>
      <c r="J8" s="84">
        <v>10954</v>
      </c>
      <c r="K8" s="84">
        <v>13894</v>
      </c>
      <c r="L8" s="84">
        <v>10742</v>
      </c>
      <c r="M8" s="84">
        <v>11673</v>
      </c>
      <c r="N8" s="84">
        <v>10338</v>
      </c>
      <c r="O8" s="84">
        <v>12019</v>
      </c>
      <c r="P8" s="84">
        <v>11977</v>
      </c>
      <c r="Q8" s="84">
        <v>9601</v>
      </c>
      <c r="R8" s="85">
        <v>9411</v>
      </c>
    </row>
    <row r="9" spans="1:18" ht="60.75" customHeight="1" thickBot="1">
      <c r="A9" s="19">
        <v>4</v>
      </c>
      <c r="B9" s="34" t="s">
        <v>32</v>
      </c>
      <c r="C9" s="24" t="s">
        <v>29</v>
      </c>
      <c r="D9" s="67" t="s">
        <v>159</v>
      </c>
      <c r="E9" s="67">
        <v>12115</v>
      </c>
      <c r="F9" s="69">
        <v>7628</v>
      </c>
      <c r="G9" s="69">
        <v>7599</v>
      </c>
      <c r="H9" s="69">
        <v>7033</v>
      </c>
      <c r="I9" s="70">
        <v>7750</v>
      </c>
      <c r="J9" s="70">
        <v>8491</v>
      </c>
      <c r="K9" s="70">
        <v>8063</v>
      </c>
      <c r="L9" s="70">
        <v>8199</v>
      </c>
      <c r="M9" s="70">
        <v>8402</v>
      </c>
      <c r="N9" s="70">
        <v>7929</v>
      </c>
      <c r="O9" s="70">
        <v>8616</v>
      </c>
      <c r="P9" s="70">
        <v>8732</v>
      </c>
      <c r="Q9" s="70">
        <v>8763</v>
      </c>
      <c r="R9" s="71">
        <v>8693</v>
      </c>
    </row>
    <row r="10" spans="1:18" ht="57" customHeight="1" thickBot="1">
      <c r="A10" s="16">
        <v>5</v>
      </c>
      <c r="B10" s="35" t="s">
        <v>33</v>
      </c>
      <c r="C10" s="36" t="s">
        <v>29</v>
      </c>
      <c r="D10" s="67" t="s">
        <v>159</v>
      </c>
      <c r="E10" s="67">
        <v>2339</v>
      </c>
      <c r="F10" s="69">
        <v>1723</v>
      </c>
      <c r="G10" s="69">
        <v>1782</v>
      </c>
      <c r="H10" s="69">
        <v>1867</v>
      </c>
      <c r="I10" s="70">
        <v>1876</v>
      </c>
      <c r="J10" s="70">
        <v>1947</v>
      </c>
      <c r="K10" s="70">
        <v>2689</v>
      </c>
      <c r="L10" s="70">
        <v>2883</v>
      </c>
      <c r="M10" s="70">
        <v>3288</v>
      </c>
      <c r="N10" s="70">
        <v>3358</v>
      </c>
      <c r="O10" s="70">
        <v>3290</v>
      </c>
      <c r="P10" s="70">
        <v>3547</v>
      </c>
      <c r="Q10" s="70">
        <v>3313</v>
      </c>
      <c r="R10" s="71">
        <v>3351</v>
      </c>
    </row>
    <row r="11" spans="1:18" ht="54" customHeight="1" thickBot="1">
      <c r="A11" s="19">
        <v>6</v>
      </c>
      <c r="B11" s="21" t="s">
        <v>172</v>
      </c>
      <c r="C11" s="24" t="s">
        <v>29</v>
      </c>
      <c r="D11" s="67" t="s">
        <v>159</v>
      </c>
      <c r="E11" s="67">
        <v>1750</v>
      </c>
      <c r="F11" s="67">
        <v>1080</v>
      </c>
      <c r="G11" s="67">
        <v>1130</v>
      </c>
      <c r="H11" s="67">
        <v>1070</v>
      </c>
      <c r="I11" s="67">
        <v>1330</v>
      </c>
      <c r="J11" s="67">
        <v>1370</v>
      </c>
      <c r="K11" s="67">
        <v>1330</v>
      </c>
      <c r="L11" s="67">
        <v>1490</v>
      </c>
      <c r="M11" s="67">
        <v>1570</v>
      </c>
      <c r="N11" s="67">
        <v>1520</v>
      </c>
      <c r="O11" s="67">
        <v>1760</v>
      </c>
      <c r="P11" s="67">
        <v>1810</v>
      </c>
      <c r="Q11" s="67">
        <v>1860</v>
      </c>
      <c r="R11" s="67">
        <v>1890</v>
      </c>
    </row>
    <row r="12" spans="1:19" ht="78" customHeight="1" thickBot="1">
      <c r="A12" s="19">
        <v>7</v>
      </c>
      <c r="B12" s="21" t="s">
        <v>34</v>
      </c>
      <c r="C12" s="24" t="s">
        <v>29</v>
      </c>
      <c r="D12" s="67" t="s">
        <v>159</v>
      </c>
      <c r="E12" s="101">
        <v>111.2</v>
      </c>
      <c r="F12" s="116">
        <v>57.7</v>
      </c>
      <c r="G12" s="116">
        <v>84.9</v>
      </c>
      <c r="H12" s="101">
        <v>74.3</v>
      </c>
      <c r="I12" s="117">
        <v>136.2</v>
      </c>
      <c r="J12" s="117">
        <v>3108.4</v>
      </c>
      <c r="K12" s="117">
        <v>2815.4</v>
      </c>
      <c r="L12" s="118">
        <v>2628.9</v>
      </c>
      <c r="M12" s="118">
        <v>2666</v>
      </c>
      <c r="N12" s="118">
        <v>2081.8</v>
      </c>
      <c r="O12" s="118">
        <v>1448.1</v>
      </c>
      <c r="P12" s="117">
        <v>2771</v>
      </c>
      <c r="Q12" s="117">
        <v>3668.3</v>
      </c>
      <c r="R12" s="119">
        <v>2880.4</v>
      </c>
      <c r="S12" s="104"/>
    </row>
    <row r="13" spans="1:18" ht="23.25" customHeight="1" thickBot="1">
      <c r="A13" s="37">
        <v>8</v>
      </c>
      <c r="B13" s="203" t="s">
        <v>35</v>
      </c>
      <c r="C13" s="204"/>
      <c r="D13" s="204"/>
      <c r="E13" s="204"/>
      <c r="F13" s="204"/>
      <c r="G13" s="204"/>
      <c r="H13" s="204"/>
      <c r="I13" s="204"/>
      <c r="J13" s="204"/>
      <c r="K13" s="204"/>
      <c r="L13" s="204"/>
      <c r="M13" s="204"/>
      <c r="N13" s="204"/>
      <c r="O13" s="204"/>
      <c r="P13" s="204"/>
      <c r="Q13" s="204"/>
      <c r="R13" s="205"/>
    </row>
    <row r="14" spans="1:18" s="94" customFormat="1" ht="63" customHeight="1" thickBot="1">
      <c r="A14" s="89">
        <v>9</v>
      </c>
      <c r="B14" s="95" t="s">
        <v>160</v>
      </c>
      <c r="C14" s="90" t="s">
        <v>36</v>
      </c>
      <c r="D14" s="91">
        <v>115.9</v>
      </c>
      <c r="E14" s="91">
        <v>71.2</v>
      </c>
      <c r="F14" s="91">
        <v>80.5</v>
      </c>
      <c r="G14" s="91">
        <v>91.3</v>
      </c>
      <c r="H14" s="91">
        <v>100.3</v>
      </c>
      <c r="I14" s="92">
        <v>109.6</v>
      </c>
      <c r="J14" s="92">
        <v>120.1</v>
      </c>
      <c r="K14" s="92">
        <v>131.8</v>
      </c>
      <c r="L14" s="92">
        <v>145.9</v>
      </c>
      <c r="M14" s="92">
        <v>158.8</v>
      </c>
      <c r="N14" s="92">
        <v>169.1</v>
      </c>
      <c r="O14" s="92">
        <v>166.1</v>
      </c>
      <c r="P14" s="92">
        <v>178.3</v>
      </c>
      <c r="Q14" s="92">
        <v>191.7</v>
      </c>
      <c r="R14" s="93">
        <v>201.5</v>
      </c>
    </row>
    <row r="15" spans="1:18" ht="90.75" customHeight="1" thickBot="1">
      <c r="A15" s="19">
        <v>10</v>
      </c>
      <c r="B15" s="87" t="s">
        <v>37</v>
      </c>
      <c r="C15" s="88" t="s">
        <v>38</v>
      </c>
      <c r="D15" s="68" t="s">
        <v>159</v>
      </c>
      <c r="E15" s="80">
        <f aca="true" t="shared" si="1" ref="E15:R15">(E6*1000000)/(E14*1000000)</f>
        <v>312.34831460674155</v>
      </c>
      <c r="F15" s="80">
        <f t="shared" si="1"/>
        <v>174.64223602484472</v>
      </c>
      <c r="G15" s="80">
        <f t="shared" si="1"/>
        <v>152.74808324205915</v>
      </c>
      <c r="H15" s="80">
        <f t="shared" si="1"/>
        <v>142.48554336989037</v>
      </c>
      <c r="I15" s="80">
        <f t="shared" si="1"/>
        <v>133.25</v>
      </c>
      <c r="J15" s="80">
        <f t="shared" si="1"/>
        <v>149.4621149042465</v>
      </c>
      <c r="K15" s="80">
        <f t="shared" si="1"/>
        <v>162.53717754172987</v>
      </c>
      <c r="L15" s="80">
        <f t="shared" si="1"/>
        <v>126.40095956134336</v>
      </c>
      <c r="M15" s="80">
        <f t="shared" si="1"/>
        <v>125.35264483627203</v>
      </c>
      <c r="N15" s="80">
        <f t="shared" si="1"/>
        <v>106.64577173270254</v>
      </c>
      <c r="O15" s="80">
        <f t="shared" si="1"/>
        <v>115.94882600842864</v>
      </c>
      <c r="P15" s="80">
        <f t="shared" si="1"/>
        <v>116.97139652271453</v>
      </c>
      <c r="Q15" s="80">
        <f t="shared" si="1"/>
        <v>100.32498695878978</v>
      </c>
      <c r="R15" s="80">
        <f t="shared" si="1"/>
        <v>90.60248138957816</v>
      </c>
    </row>
    <row r="16" spans="1:18" ht="24" customHeight="1" thickBot="1">
      <c r="A16" s="37">
        <v>11</v>
      </c>
      <c r="B16" s="203" t="s">
        <v>39</v>
      </c>
      <c r="C16" s="204"/>
      <c r="D16" s="204"/>
      <c r="E16" s="204"/>
      <c r="F16" s="204"/>
      <c r="G16" s="204"/>
      <c r="H16" s="204"/>
      <c r="I16" s="204"/>
      <c r="J16" s="204"/>
      <c r="K16" s="204"/>
      <c r="L16" s="204"/>
      <c r="M16" s="204"/>
      <c r="N16" s="204"/>
      <c r="O16" s="204"/>
      <c r="P16" s="204"/>
      <c r="Q16" s="204"/>
      <c r="R16" s="205"/>
    </row>
    <row r="17" spans="1:18" ht="59.25" customHeight="1" thickBot="1">
      <c r="A17" s="19">
        <v>12</v>
      </c>
      <c r="B17" s="21" t="s">
        <v>40</v>
      </c>
      <c r="C17" s="24" t="s">
        <v>29</v>
      </c>
      <c r="D17" s="67" t="s">
        <v>159</v>
      </c>
      <c r="E17" s="67">
        <v>28615.9</v>
      </c>
      <c r="F17" s="67">
        <v>19203.3</v>
      </c>
      <c r="G17" s="75">
        <v>19098.5</v>
      </c>
      <c r="H17" s="115">
        <v>20579</v>
      </c>
      <c r="I17" s="73">
        <f>20871.9+389.2</f>
        <v>21261.100000000002</v>
      </c>
      <c r="J17" s="73">
        <f>23050.4+372.7</f>
        <v>23423.100000000002</v>
      </c>
      <c r="K17" s="73">
        <f>24076.3+422.5</f>
        <v>24498.8</v>
      </c>
      <c r="L17" s="73">
        <f>20614.6+459.7</f>
        <v>21074.3</v>
      </c>
      <c r="M17" s="73">
        <f>22211.1+508.7</f>
        <v>22719.8</v>
      </c>
      <c r="N17" s="73">
        <f>19869.3+823.7</f>
        <v>20693</v>
      </c>
      <c r="O17" s="73">
        <f>20494.8+507.8</f>
        <v>21002.6</v>
      </c>
      <c r="P17" s="73">
        <f>22805.4+188.7</f>
        <v>22994.100000000002</v>
      </c>
      <c r="Q17" s="73">
        <f>20908.7+425.7</f>
        <v>21334.4</v>
      </c>
      <c r="R17" s="74">
        <v>20551.2</v>
      </c>
    </row>
    <row r="18" spans="1:18" ht="32.25" thickBot="1">
      <c r="A18" s="19">
        <v>13</v>
      </c>
      <c r="B18" s="21" t="s">
        <v>41</v>
      </c>
      <c r="C18" s="24" t="s">
        <v>29</v>
      </c>
      <c r="D18" s="67" t="s">
        <v>159</v>
      </c>
      <c r="E18" s="67">
        <v>378.4</v>
      </c>
      <c r="F18" s="67" t="s">
        <v>159</v>
      </c>
      <c r="G18" s="67" t="s">
        <v>159</v>
      </c>
      <c r="H18" s="67">
        <v>287.1</v>
      </c>
      <c r="I18" s="73">
        <v>194.5</v>
      </c>
      <c r="J18" s="73">
        <v>186.5</v>
      </c>
      <c r="K18" s="77">
        <v>211</v>
      </c>
      <c r="L18" s="73">
        <v>229.7</v>
      </c>
      <c r="M18" s="73">
        <v>254.1</v>
      </c>
      <c r="N18" s="77">
        <v>277</v>
      </c>
      <c r="O18" s="73">
        <v>253.9</v>
      </c>
      <c r="P18" s="73">
        <v>94.7</v>
      </c>
      <c r="Q18" s="77">
        <v>213</v>
      </c>
      <c r="R18" s="74">
        <v>73.3</v>
      </c>
    </row>
    <row r="19" spans="1:18" ht="67.5" customHeight="1" thickBot="1">
      <c r="A19" s="19">
        <v>14</v>
      </c>
      <c r="B19" s="21" t="s">
        <v>42</v>
      </c>
      <c r="C19" s="24" t="s">
        <v>29</v>
      </c>
      <c r="D19" s="67" t="s">
        <v>159</v>
      </c>
      <c r="E19" s="82">
        <f>E17-E18</f>
        <v>28237.5</v>
      </c>
      <c r="F19" s="82">
        <f>F17</f>
        <v>19203.3</v>
      </c>
      <c r="G19" s="86">
        <f>G17</f>
        <v>19098.5</v>
      </c>
      <c r="H19" s="82">
        <f>H17-H18</f>
        <v>20291.9</v>
      </c>
      <c r="I19" s="82">
        <f aca="true" t="shared" si="2" ref="I19:R19">I17-I18</f>
        <v>21066.600000000002</v>
      </c>
      <c r="J19" s="82">
        <f t="shared" si="2"/>
        <v>23236.600000000002</v>
      </c>
      <c r="K19" s="82">
        <f t="shared" si="2"/>
        <v>24287.8</v>
      </c>
      <c r="L19" s="82">
        <f t="shared" si="2"/>
        <v>20844.6</v>
      </c>
      <c r="M19" s="82">
        <f t="shared" si="2"/>
        <v>22465.7</v>
      </c>
      <c r="N19" s="82">
        <f t="shared" si="2"/>
        <v>20416</v>
      </c>
      <c r="O19" s="82">
        <f t="shared" si="2"/>
        <v>20748.699999999997</v>
      </c>
      <c r="P19" s="82">
        <f t="shared" si="2"/>
        <v>22899.4</v>
      </c>
      <c r="Q19" s="82">
        <f t="shared" si="2"/>
        <v>21121.4</v>
      </c>
      <c r="R19" s="82">
        <f t="shared" si="2"/>
        <v>20477.9</v>
      </c>
    </row>
    <row r="20" spans="1:18" ht="32.25" thickBot="1">
      <c r="A20" s="19">
        <v>15</v>
      </c>
      <c r="B20" s="21" t="s">
        <v>43</v>
      </c>
      <c r="C20" s="24" t="s">
        <v>29</v>
      </c>
      <c r="D20" s="67" t="s">
        <v>159</v>
      </c>
      <c r="E20" s="67">
        <v>4.5</v>
      </c>
      <c r="F20" s="67">
        <v>4.7</v>
      </c>
      <c r="G20" s="67">
        <v>3.5</v>
      </c>
      <c r="H20" s="67">
        <v>3.7</v>
      </c>
      <c r="I20" s="73">
        <v>3.8</v>
      </c>
      <c r="J20" s="73">
        <v>4.2</v>
      </c>
      <c r="K20" s="73">
        <v>4.9</v>
      </c>
      <c r="L20" s="73">
        <v>4.5</v>
      </c>
      <c r="M20" s="77">
        <v>5</v>
      </c>
      <c r="N20" s="73">
        <v>7.5</v>
      </c>
      <c r="O20" s="73">
        <v>9.5</v>
      </c>
      <c r="P20" s="73">
        <v>10.3</v>
      </c>
      <c r="Q20" s="77">
        <v>13</v>
      </c>
      <c r="R20" s="74">
        <v>12.6</v>
      </c>
    </row>
    <row r="21" spans="1:18" ht="32.25" thickBot="1">
      <c r="A21" s="19">
        <v>16</v>
      </c>
      <c r="B21" s="21" t="s">
        <v>44</v>
      </c>
      <c r="C21" s="24" t="s">
        <v>29</v>
      </c>
      <c r="D21" s="67" t="s">
        <v>159</v>
      </c>
      <c r="E21" s="75">
        <v>565</v>
      </c>
      <c r="F21" s="75">
        <v>622</v>
      </c>
      <c r="G21" s="75">
        <v>593</v>
      </c>
      <c r="H21" s="67">
        <v>809.5</v>
      </c>
      <c r="I21" s="73">
        <v>785.8</v>
      </c>
      <c r="J21" s="73">
        <v>399.9</v>
      </c>
      <c r="K21" s="73">
        <v>504.8</v>
      </c>
      <c r="L21" s="73">
        <v>395.2</v>
      </c>
      <c r="M21" s="73">
        <v>342.8</v>
      </c>
      <c r="N21" s="73">
        <v>320.2</v>
      </c>
      <c r="O21" s="73">
        <v>779.8</v>
      </c>
      <c r="P21" s="77">
        <v>902</v>
      </c>
      <c r="Q21" s="73">
        <v>813.3</v>
      </c>
      <c r="R21" s="74">
        <v>751.9</v>
      </c>
    </row>
    <row r="22" spans="1:18" ht="32.25" thickBot="1">
      <c r="A22" s="19">
        <v>17</v>
      </c>
      <c r="B22" s="21" t="s">
        <v>45</v>
      </c>
      <c r="C22" s="24" t="s">
        <v>29</v>
      </c>
      <c r="D22" s="67" t="s">
        <v>159</v>
      </c>
      <c r="E22" s="67" t="s">
        <v>159</v>
      </c>
      <c r="F22" s="67" t="s">
        <v>159</v>
      </c>
      <c r="G22" s="67" t="s">
        <v>159</v>
      </c>
      <c r="H22" s="67" t="s">
        <v>159</v>
      </c>
      <c r="I22" s="67" t="s">
        <v>159</v>
      </c>
      <c r="J22" s="67" t="s">
        <v>159</v>
      </c>
      <c r="K22" s="67" t="s">
        <v>159</v>
      </c>
      <c r="L22" s="67" t="s">
        <v>159</v>
      </c>
      <c r="M22" s="67" t="s">
        <v>159</v>
      </c>
      <c r="N22" s="67" t="s">
        <v>159</v>
      </c>
      <c r="O22" s="67" t="s">
        <v>159</v>
      </c>
      <c r="P22" s="67" t="s">
        <v>159</v>
      </c>
      <c r="Q22" s="67" t="s">
        <v>159</v>
      </c>
      <c r="R22" s="67" t="s">
        <v>159</v>
      </c>
    </row>
    <row r="23" spans="1:18" ht="32.25" thickBot="1">
      <c r="A23" s="19">
        <v>18</v>
      </c>
      <c r="B23" s="21" t="s">
        <v>46</v>
      </c>
      <c r="C23" s="24" t="s">
        <v>29</v>
      </c>
      <c r="D23" s="67" t="s">
        <v>159</v>
      </c>
      <c r="E23" s="67" t="s">
        <v>159</v>
      </c>
      <c r="F23" s="67" t="s">
        <v>159</v>
      </c>
      <c r="G23" s="67" t="s">
        <v>159</v>
      </c>
      <c r="H23" s="67" t="s">
        <v>159</v>
      </c>
      <c r="I23" s="67" t="s">
        <v>159</v>
      </c>
      <c r="J23" s="67" t="s">
        <v>159</v>
      </c>
      <c r="K23" s="67" t="s">
        <v>159</v>
      </c>
      <c r="L23" s="67" t="s">
        <v>159</v>
      </c>
      <c r="M23" s="67" t="s">
        <v>159</v>
      </c>
      <c r="N23" s="67" t="s">
        <v>159</v>
      </c>
      <c r="O23" s="67" t="s">
        <v>159</v>
      </c>
      <c r="P23" s="67" t="s">
        <v>159</v>
      </c>
      <c r="Q23" s="67" t="s">
        <v>159</v>
      </c>
      <c r="R23" s="67" t="s">
        <v>159</v>
      </c>
    </row>
    <row r="24" spans="1:18" ht="83.25" customHeight="1" thickBot="1">
      <c r="A24" s="19">
        <v>19</v>
      </c>
      <c r="B24" s="22" t="s">
        <v>47</v>
      </c>
      <c r="C24" s="24" t="s">
        <v>29</v>
      </c>
      <c r="D24" s="67" t="s">
        <v>159</v>
      </c>
      <c r="E24" s="86">
        <f>E19+E20+E21</f>
        <v>28807</v>
      </c>
      <c r="F24" s="86">
        <f aca="true" t="shared" si="3" ref="F24:Q24">F19+F20+F21</f>
        <v>19830</v>
      </c>
      <c r="G24" s="86">
        <f t="shared" si="3"/>
        <v>19695</v>
      </c>
      <c r="H24" s="86">
        <f>H19+H20+H21</f>
        <v>21105.100000000002</v>
      </c>
      <c r="I24" s="86">
        <f t="shared" si="3"/>
        <v>21856.2</v>
      </c>
      <c r="J24" s="86">
        <f t="shared" si="3"/>
        <v>23640.700000000004</v>
      </c>
      <c r="K24" s="86">
        <f t="shared" si="3"/>
        <v>24797.5</v>
      </c>
      <c r="L24" s="86">
        <f t="shared" si="3"/>
        <v>21244.3</v>
      </c>
      <c r="M24" s="86">
        <f t="shared" si="3"/>
        <v>22813.5</v>
      </c>
      <c r="N24" s="86">
        <f t="shared" si="3"/>
        <v>20743.7</v>
      </c>
      <c r="O24" s="86">
        <f t="shared" si="3"/>
        <v>21537.999999999996</v>
      </c>
      <c r="P24" s="86">
        <f t="shared" si="3"/>
        <v>23811.7</v>
      </c>
      <c r="Q24" s="86">
        <f t="shared" si="3"/>
        <v>21947.7</v>
      </c>
      <c r="R24" s="86">
        <f>R19+R20+R21</f>
        <v>21242.4</v>
      </c>
    </row>
    <row r="25" spans="1:18" ht="32.25" thickBot="1">
      <c r="A25" s="19">
        <v>20</v>
      </c>
      <c r="B25" s="22" t="s">
        <v>48</v>
      </c>
      <c r="C25" s="24" t="s">
        <v>29</v>
      </c>
      <c r="D25" s="67" t="s">
        <v>159</v>
      </c>
      <c r="E25" s="75">
        <v>6567.8</v>
      </c>
      <c r="F25" s="75">
        <v>5771.3</v>
      </c>
      <c r="G25" s="75">
        <v>5749.1</v>
      </c>
      <c r="H25" s="67">
        <v>6813.8</v>
      </c>
      <c r="I25" s="73">
        <v>7252</v>
      </c>
      <c r="J25" s="73">
        <v>5690.3</v>
      </c>
      <c r="K25" s="73">
        <v>3375.1</v>
      </c>
      <c r="L25" s="77">
        <v>2802.4</v>
      </c>
      <c r="M25" s="77">
        <v>2907.5</v>
      </c>
      <c r="N25" s="77">
        <v>2709.9</v>
      </c>
      <c r="O25" s="77">
        <v>2278.9</v>
      </c>
      <c r="P25" s="77">
        <v>2955.7</v>
      </c>
      <c r="Q25" s="77">
        <v>2715.4</v>
      </c>
      <c r="R25" s="78">
        <v>2986</v>
      </c>
    </row>
    <row r="26" spans="1:18" s="94" customFormat="1" ht="15.75">
      <c r="A26" s="106"/>
      <c r="B26" s="107"/>
      <c r="C26" s="108"/>
      <c r="D26" s="109"/>
      <c r="E26" s="110"/>
      <c r="F26" s="110"/>
      <c r="G26" s="110"/>
      <c r="H26" s="109"/>
      <c r="I26" s="109"/>
      <c r="J26" s="109"/>
      <c r="K26" s="109"/>
      <c r="L26" s="110"/>
      <c r="M26" s="110"/>
      <c r="N26" s="110"/>
      <c r="O26" s="110"/>
      <c r="P26" s="110"/>
      <c r="Q26" s="110"/>
      <c r="R26" s="110"/>
    </row>
    <row r="27" spans="1:18" ht="30" customHeight="1">
      <c r="A27" s="8"/>
      <c r="B27" s="206" t="s">
        <v>49</v>
      </c>
      <c r="C27" s="206"/>
      <c r="D27" s="206"/>
      <c r="E27" s="206"/>
      <c r="F27" s="206"/>
      <c r="G27" s="206"/>
      <c r="H27" s="206"/>
      <c r="I27" s="206"/>
      <c r="J27" s="206"/>
      <c r="K27" s="206"/>
      <c r="L27" s="206"/>
      <c r="M27" s="206"/>
      <c r="N27" s="206"/>
      <c r="O27" s="206"/>
      <c r="P27" s="206"/>
      <c r="Q27" s="206"/>
      <c r="R27" s="206"/>
    </row>
    <row r="28" spans="1:18" ht="15">
      <c r="A28" s="8"/>
      <c r="B28" s="195" t="s">
        <v>50</v>
      </c>
      <c r="C28" s="196"/>
      <c r="D28" s="196"/>
      <c r="E28" s="196"/>
      <c r="F28" s="196"/>
      <c r="G28" s="196"/>
      <c r="H28" s="196"/>
      <c r="I28" s="196"/>
      <c r="J28" s="196"/>
      <c r="K28" s="196"/>
      <c r="L28" s="196"/>
      <c r="M28" s="196"/>
      <c r="N28" s="196"/>
      <c r="O28" s="196"/>
      <c r="P28" s="196"/>
      <c r="Q28" s="196"/>
      <c r="R28" s="196"/>
    </row>
  </sheetData>
  <sheetProtection/>
  <mergeCells count="7">
    <mergeCell ref="B28:R28"/>
    <mergeCell ref="B1:R1"/>
    <mergeCell ref="B3:R3"/>
    <mergeCell ref="A5:R5"/>
    <mergeCell ref="B13:R13"/>
    <mergeCell ref="B16:R16"/>
    <mergeCell ref="B27:R27"/>
  </mergeCells>
  <printOptions/>
  <pageMargins left="0.14" right="0.14" top="0.53" bottom="0.7874015748031497" header="0.31496062992125984" footer="0.31496062992125984"/>
  <pageSetup horizontalDpi="600" verticalDpi="600" orientation="landscape" paperSize="9" scale="70" r:id="rId3"/>
  <legacyDrawing r:id="rId2"/>
</worksheet>
</file>

<file path=xl/worksheets/sheet4.xml><?xml version="1.0" encoding="utf-8"?>
<worksheet xmlns="http://schemas.openxmlformats.org/spreadsheetml/2006/main" xmlns:r="http://schemas.openxmlformats.org/officeDocument/2006/relationships">
  <dimension ref="A1:S9"/>
  <sheetViews>
    <sheetView zoomScale="80" zoomScaleNormal="80" zoomScalePageLayoutView="0" workbookViewId="0" topLeftCell="A1">
      <selection activeCell="F7" sqref="F7"/>
    </sheetView>
  </sheetViews>
  <sheetFormatPr defaultColWidth="9.140625" defaultRowHeight="15"/>
  <cols>
    <col min="1" max="1" width="4.7109375" style="0" customWidth="1"/>
    <col min="2" max="2" width="26.7109375" style="0" customWidth="1"/>
    <col min="3" max="3" width="13.57421875" style="0" customWidth="1"/>
  </cols>
  <sheetData>
    <row r="1" spans="1:18" ht="18.75">
      <c r="A1" s="8"/>
      <c r="B1" s="207" t="s">
        <v>167</v>
      </c>
      <c r="C1" s="207"/>
      <c r="D1" s="207"/>
      <c r="E1" s="207"/>
      <c r="F1" s="207"/>
      <c r="G1" s="207"/>
      <c r="H1" s="207"/>
      <c r="I1" s="207"/>
      <c r="J1" s="207"/>
      <c r="K1" s="207"/>
      <c r="L1" s="207"/>
      <c r="M1" s="207"/>
      <c r="N1" s="207"/>
      <c r="O1" s="207"/>
      <c r="P1" s="207"/>
      <c r="Q1" s="207"/>
      <c r="R1" s="207"/>
    </row>
    <row r="2" spans="1:18" ht="15.75" thickBot="1">
      <c r="A2" s="8"/>
      <c r="B2" s="13"/>
      <c r="C2" s="8"/>
      <c r="D2" s="8"/>
      <c r="E2" s="8"/>
      <c r="F2" s="8"/>
      <c r="G2" s="8"/>
      <c r="H2" s="8"/>
      <c r="I2" s="8"/>
      <c r="J2" s="8"/>
      <c r="K2" s="8"/>
      <c r="L2" s="8"/>
      <c r="M2" s="8"/>
      <c r="N2" s="8"/>
      <c r="O2" s="8"/>
      <c r="P2" s="8"/>
      <c r="Q2" s="8"/>
      <c r="R2" s="8"/>
    </row>
    <row r="3" spans="1:18" ht="16.5" thickBot="1">
      <c r="A3" s="18"/>
      <c r="B3" s="198"/>
      <c r="C3" s="199"/>
      <c r="D3" s="199"/>
      <c r="E3" s="199"/>
      <c r="F3" s="199"/>
      <c r="G3" s="199"/>
      <c r="H3" s="199"/>
      <c r="I3" s="199"/>
      <c r="J3" s="199"/>
      <c r="K3" s="199"/>
      <c r="L3" s="199"/>
      <c r="M3" s="199"/>
      <c r="N3" s="199"/>
      <c r="O3" s="199"/>
      <c r="P3" s="199"/>
      <c r="Q3" s="199"/>
      <c r="R3" s="200"/>
    </row>
    <row r="4" spans="1:18" ht="16.5" thickBot="1">
      <c r="A4" s="17"/>
      <c r="B4" s="21"/>
      <c r="C4" s="24" t="s">
        <v>18</v>
      </c>
      <c r="D4" s="24">
        <v>1990</v>
      </c>
      <c r="E4" s="24">
        <v>1995</v>
      </c>
      <c r="F4" s="24">
        <v>2000</v>
      </c>
      <c r="G4" s="24">
        <v>2001</v>
      </c>
      <c r="H4" s="24">
        <v>2002</v>
      </c>
      <c r="I4" s="31">
        <v>2003</v>
      </c>
      <c r="J4" s="31">
        <v>2004</v>
      </c>
      <c r="K4" s="31">
        <v>2005</v>
      </c>
      <c r="L4" s="31">
        <v>2006</v>
      </c>
      <c r="M4" s="31">
        <v>2007</v>
      </c>
      <c r="N4" s="31">
        <v>2008</v>
      </c>
      <c r="O4" s="31">
        <v>2009</v>
      </c>
      <c r="P4" s="31">
        <v>2010</v>
      </c>
      <c r="Q4" s="31">
        <v>2011</v>
      </c>
      <c r="R4" s="36">
        <v>2012</v>
      </c>
    </row>
    <row r="5" spans="1:18" ht="95.25" thickBot="1">
      <c r="A5" s="41">
        <v>1</v>
      </c>
      <c r="B5" s="21" t="s">
        <v>52</v>
      </c>
      <c r="C5" s="24" t="s">
        <v>29</v>
      </c>
      <c r="D5" s="67" t="s">
        <v>161</v>
      </c>
      <c r="E5" s="69" t="s">
        <v>161</v>
      </c>
      <c r="F5" s="75">
        <v>1412.1</v>
      </c>
      <c r="G5" s="75">
        <v>1514.2</v>
      </c>
      <c r="H5" s="75">
        <v>1643.6</v>
      </c>
      <c r="I5" s="77">
        <v>1727.9</v>
      </c>
      <c r="J5" s="77">
        <v>1784.4</v>
      </c>
      <c r="K5" s="77">
        <v>1765.8</v>
      </c>
      <c r="L5" s="77">
        <v>1932.5</v>
      </c>
      <c r="M5" s="77">
        <v>2077.6</v>
      </c>
      <c r="N5" s="77">
        <v>2053</v>
      </c>
      <c r="O5" s="77">
        <v>2116.5</v>
      </c>
      <c r="P5" s="77">
        <v>2018.7</v>
      </c>
      <c r="Q5" s="77">
        <v>2012.2</v>
      </c>
      <c r="R5" s="78">
        <v>2081.1</v>
      </c>
    </row>
    <row r="6" spans="1:18" ht="32.25" thickBot="1">
      <c r="A6" s="41">
        <v>2</v>
      </c>
      <c r="B6" s="21" t="s">
        <v>53</v>
      </c>
      <c r="C6" s="24" t="s">
        <v>29</v>
      </c>
      <c r="D6" s="67" t="s">
        <v>161</v>
      </c>
      <c r="E6" s="67" t="s">
        <v>161</v>
      </c>
      <c r="F6" s="75">
        <v>261.1</v>
      </c>
      <c r="G6" s="75">
        <v>301.1</v>
      </c>
      <c r="H6" s="75">
        <v>295.7</v>
      </c>
      <c r="I6" s="77">
        <v>295.5</v>
      </c>
      <c r="J6" s="77">
        <v>298.8</v>
      </c>
      <c r="K6" s="77">
        <v>308.6</v>
      </c>
      <c r="L6" s="77">
        <v>344.4</v>
      </c>
      <c r="M6" s="77">
        <v>327.8</v>
      </c>
      <c r="N6" s="77">
        <v>357.7</v>
      </c>
      <c r="O6" s="77">
        <v>331.5</v>
      </c>
      <c r="P6" s="77">
        <v>295.5</v>
      </c>
      <c r="Q6" s="77">
        <v>287</v>
      </c>
      <c r="R6" s="78">
        <v>287.3</v>
      </c>
    </row>
    <row r="7" spans="1:19" ht="101.25" customHeight="1" thickBot="1">
      <c r="A7" s="16">
        <v>3</v>
      </c>
      <c r="B7" s="21" t="s">
        <v>54</v>
      </c>
      <c r="C7" s="24" t="s">
        <v>29</v>
      </c>
      <c r="D7" s="67" t="s">
        <v>161</v>
      </c>
      <c r="E7" s="67" t="s">
        <v>161</v>
      </c>
      <c r="F7" s="75">
        <f>F5-F6</f>
        <v>1151</v>
      </c>
      <c r="G7" s="75">
        <f>G5-G6</f>
        <v>1213.1</v>
      </c>
      <c r="H7" s="75">
        <f aca="true" t="shared" si="0" ref="H7:R7">H5-H6</f>
        <v>1347.8999999999999</v>
      </c>
      <c r="I7" s="75">
        <f t="shared" si="0"/>
        <v>1432.4</v>
      </c>
      <c r="J7" s="75">
        <f t="shared" si="0"/>
        <v>1485.6000000000001</v>
      </c>
      <c r="K7" s="75">
        <f t="shared" si="0"/>
        <v>1457.1999999999998</v>
      </c>
      <c r="L7" s="75">
        <f t="shared" si="0"/>
        <v>1588.1</v>
      </c>
      <c r="M7" s="75">
        <f t="shared" si="0"/>
        <v>1749.8</v>
      </c>
      <c r="N7" s="75">
        <f t="shared" si="0"/>
        <v>1695.3</v>
      </c>
      <c r="O7" s="75">
        <f t="shared" si="0"/>
        <v>1785</v>
      </c>
      <c r="P7" s="75">
        <f t="shared" si="0"/>
        <v>1723.2</v>
      </c>
      <c r="Q7" s="75">
        <f t="shared" si="0"/>
        <v>1725.2</v>
      </c>
      <c r="R7" s="75">
        <f t="shared" si="0"/>
        <v>1793.8</v>
      </c>
      <c r="S7" s="79"/>
    </row>
    <row r="8" spans="1:18" ht="15.75">
      <c r="A8" s="42"/>
      <c r="B8" s="208" t="s">
        <v>19</v>
      </c>
      <c r="C8" s="209"/>
      <c r="D8" s="209"/>
      <c r="E8" s="209"/>
      <c r="F8" s="209"/>
      <c r="G8" s="209"/>
      <c r="H8" s="209"/>
      <c r="I8" s="209"/>
      <c r="J8" s="209"/>
      <c r="K8" s="209"/>
      <c r="L8" s="209"/>
      <c r="M8" s="209"/>
      <c r="N8" s="209"/>
      <c r="O8" s="209"/>
      <c r="P8" s="209"/>
      <c r="Q8" s="209"/>
      <c r="R8" s="209"/>
    </row>
    <row r="9" spans="1:18" ht="33.75" customHeight="1">
      <c r="A9" s="8"/>
      <c r="B9" s="195" t="s">
        <v>55</v>
      </c>
      <c r="C9" s="195"/>
      <c r="D9" s="195"/>
      <c r="E9" s="195"/>
      <c r="F9" s="195"/>
      <c r="G9" s="195"/>
      <c r="H9" s="195"/>
      <c r="I9" s="195"/>
      <c r="J9" s="195"/>
      <c r="K9" s="195"/>
      <c r="L9" s="195"/>
      <c r="M9" s="195"/>
      <c r="N9" s="195"/>
      <c r="O9" s="195"/>
      <c r="P9" s="195"/>
      <c r="Q9" s="195"/>
      <c r="R9" s="195"/>
    </row>
  </sheetData>
  <sheetProtection/>
  <mergeCells count="4">
    <mergeCell ref="B1:R1"/>
    <mergeCell ref="B3:R3"/>
    <mergeCell ref="B8:R8"/>
    <mergeCell ref="B9:R9"/>
  </mergeCells>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R13"/>
  <sheetViews>
    <sheetView zoomScale="80" zoomScaleNormal="80" zoomScalePageLayoutView="0" workbookViewId="0" topLeftCell="A1">
      <selection activeCell="R6" sqref="R6"/>
    </sheetView>
  </sheetViews>
  <sheetFormatPr defaultColWidth="9.140625" defaultRowHeight="15"/>
  <cols>
    <col min="1" max="1" width="4.7109375" style="0" customWidth="1"/>
    <col min="2" max="2" width="27.140625" style="0" customWidth="1"/>
    <col min="3" max="3" width="12.7109375" style="0" customWidth="1"/>
    <col min="4" max="18" width="9.140625" style="0" customWidth="1"/>
  </cols>
  <sheetData>
    <row r="1" spans="1:18" ht="36" customHeight="1">
      <c r="A1" s="8"/>
      <c r="B1" s="210" t="s">
        <v>168</v>
      </c>
      <c r="C1" s="210"/>
      <c r="D1" s="210"/>
      <c r="E1" s="210"/>
      <c r="F1" s="210"/>
      <c r="G1" s="210"/>
      <c r="H1" s="210"/>
      <c r="I1" s="210"/>
      <c r="J1" s="210"/>
      <c r="K1" s="210"/>
      <c r="L1" s="210"/>
      <c r="M1" s="210"/>
      <c r="N1" s="210"/>
      <c r="O1" s="210"/>
      <c r="P1" s="210"/>
      <c r="Q1" s="210"/>
      <c r="R1" s="210"/>
    </row>
    <row r="2" spans="1:18" ht="16.5" thickBot="1">
      <c r="A2" s="8"/>
      <c r="B2" s="28"/>
      <c r="C2" s="8"/>
      <c r="D2" s="8"/>
      <c r="E2" s="8"/>
      <c r="F2" s="8"/>
      <c r="G2" s="8"/>
      <c r="H2" s="8"/>
      <c r="I2" s="8"/>
      <c r="J2" s="8"/>
      <c r="K2" s="8"/>
      <c r="L2" s="8"/>
      <c r="M2" s="8"/>
      <c r="N2" s="8"/>
      <c r="O2" s="8"/>
      <c r="P2" s="8"/>
      <c r="Q2" s="8"/>
      <c r="R2" s="8"/>
    </row>
    <row r="3" spans="1:18" ht="16.5" thickBot="1">
      <c r="A3" s="43"/>
      <c r="B3" s="44"/>
      <c r="C3" s="211"/>
      <c r="D3" s="212"/>
      <c r="E3" s="212"/>
      <c r="F3" s="212"/>
      <c r="G3" s="212"/>
      <c r="H3" s="212"/>
      <c r="I3" s="212"/>
      <c r="J3" s="212"/>
      <c r="K3" s="212"/>
      <c r="L3" s="212"/>
      <c r="M3" s="212"/>
      <c r="N3" s="212"/>
      <c r="O3" s="212"/>
      <c r="P3" s="212"/>
      <c r="Q3" s="212"/>
      <c r="R3" s="213"/>
    </row>
    <row r="4" spans="1:18" ht="16.5" thickBot="1">
      <c r="A4" s="45"/>
      <c r="B4" s="46"/>
      <c r="C4" s="47" t="s">
        <v>18</v>
      </c>
      <c r="D4" s="47">
        <v>1990</v>
      </c>
      <c r="E4" s="47">
        <v>1995</v>
      </c>
      <c r="F4" s="47">
        <v>2000</v>
      </c>
      <c r="G4" s="47">
        <v>2001</v>
      </c>
      <c r="H4" s="47">
        <v>2002</v>
      </c>
      <c r="I4" s="47">
        <v>2003</v>
      </c>
      <c r="J4" s="47">
        <v>2004</v>
      </c>
      <c r="K4" s="47">
        <v>2005</v>
      </c>
      <c r="L4" s="47">
        <v>2006</v>
      </c>
      <c r="M4" s="47">
        <v>2007</v>
      </c>
      <c r="N4" s="47">
        <v>2008</v>
      </c>
      <c r="O4" s="47">
        <v>2009</v>
      </c>
      <c r="P4" s="47">
        <v>2010</v>
      </c>
      <c r="Q4" s="47">
        <v>2011</v>
      </c>
      <c r="R4" s="47">
        <v>2012</v>
      </c>
    </row>
    <row r="5" spans="1:18" ht="32.25" thickBot="1">
      <c r="A5" s="48">
        <v>1</v>
      </c>
      <c r="B5" s="46" t="s">
        <v>57</v>
      </c>
      <c r="C5" s="47" t="s">
        <v>58</v>
      </c>
      <c r="D5" s="67">
        <v>16.4</v>
      </c>
      <c r="E5" s="75">
        <v>15.7</v>
      </c>
      <c r="F5" s="75">
        <v>14.9</v>
      </c>
      <c r="G5" s="75">
        <v>14.8</v>
      </c>
      <c r="H5" s="75">
        <v>14.9</v>
      </c>
      <c r="I5" s="75">
        <v>14.9</v>
      </c>
      <c r="J5" s="75">
        <v>15</v>
      </c>
      <c r="K5" s="75">
        <v>15.1</v>
      </c>
      <c r="L5" s="75">
        <v>15.3</v>
      </c>
      <c r="M5" s="75">
        <v>15.5</v>
      </c>
      <c r="N5" s="75">
        <v>15.7</v>
      </c>
      <c r="O5" s="75">
        <v>16.092701</v>
      </c>
      <c r="P5" s="75">
        <v>16.3</v>
      </c>
      <c r="Q5" s="75">
        <v>16.6</v>
      </c>
      <c r="R5" s="75">
        <v>16.8</v>
      </c>
    </row>
    <row r="6" spans="1:18" ht="63.75" thickBot="1">
      <c r="A6" s="48">
        <v>2</v>
      </c>
      <c r="B6" s="46" t="s">
        <v>178</v>
      </c>
      <c r="C6" s="47" t="s">
        <v>58</v>
      </c>
      <c r="D6" s="67" t="s">
        <v>159</v>
      </c>
      <c r="E6" s="67" t="s">
        <v>159</v>
      </c>
      <c r="F6" s="67" t="s">
        <v>159</v>
      </c>
      <c r="G6" s="120">
        <v>7.829200000000001</v>
      </c>
      <c r="H6" s="120">
        <v>7.941699999999999</v>
      </c>
      <c r="I6" s="120">
        <v>8.0013</v>
      </c>
      <c r="J6" s="120">
        <v>8.115</v>
      </c>
      <c r="K6" s="120">
        <v>8.2446</v>
      </c>
      <c r="L6" s="120">
        <v>8.3997</v>
      </c>
      <c r="M6" s="120">
        <v>8.741999999999999</v>
      </c>
      <c r="N6" s="120">
        <v>8.9647</v>
      </c>
      <c r="O6" s="120">
        <v>9.092376065</v>
      </c>
      <c r="P6" s="120">
        <v>9.388800000000002</v>
      </c>
      <c r="Q6" s="120">
        <v>10.823200000000002</v>
      </c>
      <c r="R6" s="120">
        <v>11.1552</v>
      </c>
    </row>
    <row r="7" spans="1:18" ht="83.25" customHeight="1" thickBot="1">
      <c r="A7" s="48">
        <v>3</v>
      </c>
      <c r="B7" s="97" t="s">
        <v>177</v>
      </c>
      <c r="C7" s="39" t="s">
        <v>0</v>
      </c>
      <c r="D7" s="67" t="s">
        <v>159</v>
      </c>
      <c r="E7" s="67" t="s">
        <v>159</v>
      </c>
      <c r="F7" s="67" t="s">
        <v>159</v>
      </c>
      <c r="G7" s="96">
        <v>52.9</v>
      </c>
      <c r="H7" s="96">
        <v>53.3</v>
      </c>
      <c r="I7" s="96">
        <v>53.7</v>
      </c>
      <c r="J7" s="96">
        <v>54.1</v>
      </c>
      <c r="K7" s="96">
        <v>54.6</v>
      </c>
      <c r="L7" s="96">
        <v>54.9</v>
      </c>
      <c r="M7" s="96">
        <v>56.4</v>
      </c>
      <c r="N7" s="96">
        <v>57.1</v>
      </c>
      <c r="O7" s="96">
        <v>56.5</v>
      </c>
      <c r="P7" s="96">
        <v>57.6</v>
      </c>
      <c r="Q7" s="96">
        <v>65.2</v>
      </c>
      <c r="R7" s="96">
        <v>66.4</v>
      </c>
    </row>
    <row r="8" spans="1:18" s="94" customFormat="1" ht="26.25" customHeight="1">
      <c r="A8" s="111"/>
      <c r="B8" s="112"/>
      <c r="C8" s="113"/>
      <c r="D8" s="109"/>
      <c r="E8" s="109"/>
      <c r="F8" s="109"/>
      <c r="G8" s="114">
        <f>G6/G5*100</f>
        <v>52.900000000000006</v>
      </c>
      <c r="H8" s="114">
        <f aca="true" t="shared" si="0" ref="H8:R8">H6/H5*100</f>
        <v>53.29999999999999</v>
      </c>
      <c r="I8" s="114">
        <f t="shared" si="0"/>
        <v>53.7</v>
      </c>
      <c r="J8" s="114">
        <f t="shared" si="0"/>
        <v>54.1</v>
      </c>
      <c r="K8" s="114">
        <f t="shared" si="0"/>
        <v>54.6</v>
      </c>
      <c r="L8" s="114">
        <f t="shared" si="0"/>
        <v>54.89999999999999</v>
      </c>
      <c r="M8" s="114">
        <f t="shared" si="0"/>
        <v>56.39999999999999</v>
      </c>
      <c r="N8" s="114">
        <f t="shared" si="0"/>
        <v>57.10000000000001</v>
      </c>
      <c r="O8" s="114">
        <f t="shared" si="0"/>
        <v>56.49999999999999</v>
      </c>
      <c r="P8" s="114">
        <f t="shared" si="0"/>
        <v>57.60000000000001</v>
      </c>
      <c r="Q8" s="114">
        <f t="shared" si="0"/>
        <v>65.2</v>
      </c>
      <c r="R8" s="114">
        <f t="shared" si="0"/>
        <v>66.4</v>
      </c>
    </row>
    <row r="9" spans="1:18" ht="15.75">
      <c r="A9" s="14"/>
      <c r="B9" s="105" t="s">
        <v>192</v>
      </c>
      <c r="C9" s="8"/>
      <c r="D9" s="8"/>
      <c r="E9" s="8"/>
      <c r="F9" s="8"/>
      <c r="G9" s="8"/>
      <c r="H9" s="8"/>
      <c r="I9" s="8"/>
      <c r="J9" s="8"/>
      <c r="K9" s="8"/>
      <c r="L9" s="8"/>
      <c r="M9" s="8"/>
      <c r="N9" s="8"/>
      <c r="O9" s="8"/>
      <c r="P9" s="8"/>
      <c r="Q9" s="8"/>
      <c r="R9" s="8"/>
    </row>
    <row r="10" spans="1:18" ht="15.75">
      <c r="A10" s="14"/>
      <c r="B10" s="105" t="s">
        <v>193</v>
      </c>
      <c r="C10" s="8"/>
      <c r="D10" s="8"/>
      <c r="E10" s="8"/>
      <c r="F10" s="8"/>
      <c r="G10" s="8"/>
      <c r="H10" s="8"/>
      <c r="I10" s="8"/>
      <c r="J10" s="8"/>
      <c r="K10" s="8"/>
      <c r="L10" s="8"/>
      <c r="M10" s="8"/>
      <c r="N10" s="8"/>
      <c r="O10" s="8"/>
      <c r="P10" s="8"/>
      <c r="Q10" s="8"/>
      <c r="R10" s="8"/>
    </row>
    <row r="11" spans="1:18" ht="21" customHeight="1">
      <c r="A11" s="8"/>
      <c r="B11" s="214" t="s">
        <v>59</v>
      </c>
      <c r="C11" s="214"/>
      <c r="D11" s="214"/>
      <c r="E11" s="214"/>
      <c r="F11" s="214"/>
      <c r="G11" s="214"/>
      <c r="H11" s="214"/>
      <c r="I11" s="214"/>
      <c r="J11" s="214"/>
      <c r="K11" s="214"/>
      <c r="L11" s="214"/>
      <c r="M11" s="214"/>
      <c r="N11" s="214"/>
      <c r="O11" s="214"/>
      <c r="P11" s="214"/>
      <c r="Q11" s="214"/>
      <c r="R11" s="214"/>
    </row>
    <row r="13" spans="6:18" ht="15">
      <c r="F13" s="79"/>
      <c r="G13" s="79"/>
      <c r="H13" s="79"/>
      <c r="I13" s="79"/>
      <c r="J13" s="79"/>
      <c r="K13" s="79"/>
      <c r="L13" s="79"/>
      <c r="M13" s="79"/>
      <c r="N13" s="79"/>
      <c r="O13" s="79"/>
      <c r="P13" s="79"/>
      <c r="Q13" s="79"/>
      <c r="R13" s="79"/>
    </row>
  </sheetData>
  <sheetProtection/>
  <mergeCells count="3">
    <mergeCell ref="B1:R1"/>
    <mergeCell ref="C3:R3"/>
    <mergeCell ref="B11:R11"/>
  </mergeCells>
  <printOptions/>
  <pageMargins left="0.7086614173228347" right="0.7086614173228347" top="0.7874015748031497" bottom="0.7874015748031497" header="0.31496062992125984" footer="0.31496062992125984"/>
  <pageSetup horizontalDpi="600" verticalDpi="600" orientation="landscape" paperSize="9" scale="70" r:id="rId3"/>
  <legacyDrawing r:id="rId2"/>
</worksheet>
</file>

<file path=xl/worksheets/sheet6.xml><?xml version="1.0" encoding="utf-8"?>
<worksheet xmlns="http://schemas.openxmlformats.org/spreadsheetml/2006/main" xmlns:r="http://schemas.openxmlformats.org/officeDocument/2006/relationships">
  <dimension ref="A1:Q50"/>
  <sheetViews>
    <sheetView zoomScale="80" zoomScaleNormal="80" zoomScalePageLayoutView="0" workbookViewId="0" topLeftCell="A1">
      <selection activeCell="W34" sqref="W34"/>
    </sheetView>
  </sheetViews>
  <sheetFormatPr defaultColWidth="9.140625" defaultRowHeight="15"/>
  <cols>
    <col min="1" max="1" width="30.00390625" style="0" customWidth="1"/>
    <col min="2" max="2" width="13.421875" style="0" customWidth="1"/>
    <col min="3" max="5" width="9.28125" style="0" bestFit="1" customWidth="1"/>
    <col min="6" max="7" width="9.421875" style="0" bestFit="1" customWidth="1"/>
    <col min="8" max="10" width="9.28125" style="0" bestFit="1" customWidth="1"/>
    <col min="11" max="12" width="9.421875" style="0" bestFit="1" customWidth="1"/>
    <col min="13" max="13" width="11.140625" style="0" customWidth="1"/>
    <col min="14" max="14" width="9.421875" style="94" bestFit="1" customWidth="1"/>
    <col min="15" max="15" width="10.57421875" style="0" bestFit="1" customWidth="1"/>
    <col min="16" max="16" width="9.421875" style="94" bestFit="1" customWidth="1"/>
    <col min="17" max="17" width="9.421875" style="0" bestFit="1" customWidth="1"/>
  </cols>
  <sheetData>
    <row r="1" spans="1:17" ht="33.75" customHeight="1">
      <c r="A1" s="215" t="s">
        <v>204</v>
      </c>
      <c r="B1" s="215"/>
      <c r="C1" s="215"/>
      <c r="D1" s="215"/>
      <c r="E1" s="215"/>
      <c r="F1" s="215"/>
      <c r="G1" s="215"/>
      <c r="H1" s="215"/>
      <c r="I1" s="215"/>
      <c r="J1" s="215"/>
      <c r="K1" s="215"/>
      <c r="L1" s="215"/>
      <c r="M1" s="215"/>
      <c r="N1" s="215"/>
      <c r="O1" s="215"/>
      <c r="P1" s="215"/>
      <c r="Q1" s="215"/>
    </row>
    <row r="2" spans="1:17" ht="15">
      <c r="A2" s="12"/>
      <c r="B2" s="8"/>
      <c r="C2" s="8"/>
      <c r="D2" s="8"/>
      <c r="E2" s="8"/>
      <c r="F2" s="8"/>
      <c r="G2" s="8"/>
      <c r="H2" s="8"/>
      <c r="I2" s="8"/>
      <c r="J2" s="8"/>
      <c r="K2" s="8"/>
      <c r="L2" s="8"/>
      <c r="M2" s="8"/>
      <c r="N2" s="121"/>
      <c r="O2" s="8"/>
      <c r="P2" s="121"/>
      <c r="Q2" s="8"/>
    </row>
    <row r="3" spans="1:17" ht="16.5" thickBot="1">
      <c r="A3" s="28"/>
      <c r="B3" s="8"/>
      <c r="C3" s="8"/>
      <c r="D3" s="8"/>
      <c r="E3" s="8"/>
      <c r="F3" s="8"/>
      <c r="G3" s="8"/>
      <c r="H3" s="8"/>
      <c r="I3" s="8"/>
      <c r="J3" s="8"/>
      <c r="K3" s="8"/>
      <c r="L3" s="8"/>
      <c r="M3" s="8"/>
      <c r="N3" s="121"/>
      <c r="O3" s="8"/>
      <c r="P3" s="121"/>
      <c r="Q3" s="8"/>
    </row>
    <row r="4" spans="1:17" ht="16.5" thickBot="1">
      <c r="A4" s="122" t="s">
        <v>61</v>
      </c>
      <c r="B4" s="216"/>
      <c r="C4" s="217"/>
      <c r="D4" s="217"/>
      <c r="E4" s="217"/>
      <c r="F4" s="217"/>
      <c r="G4" s="217"/>
      <c r="H4" s="217"/>
      <c r="I4" s="217"/>
      <c r="J4" s="217"/>
      <c r="K4" s="217"/>
      <c r="L4" s="217"/>
      <c r="M4" s="217"/>
      <c r="N4" s="217"/>
      <c r="O4" s="217"/>
      <c r="P4" s="217"/>
      <c r="Q4" s="218"/>
    </row>
    <row r="5" spans="1:17" ht="16.5" thickBot="1">
      <c r="A5" s="123"/>
      <c r="B5" s="124" t="s">
        <v>62</v>
      </c>
      <c r="C5" s="124">
        <v>1990</v>
      </c>
      <c r="D5" s="124">
        <v>1995</v>
      </c>
      <c r="E5" s="124">
        <v>2000</v>
      </c>
      <c r="F5" s="124">
        <v>2001</v>
      </c>
      <c r="G5" s="124">
        <v>2002</v>
      </c>
      <c r="H5" s="124">
        <v>2003</v>
      </c>
      <c r="I5" s="124">
        <v>2004</v>
      </c>
      <c r="J5" s="124">
        <v>2005</v>
      </c>
      <c r="K5" s="124">
        <v>2006</v>
      </c>
      <c r="L5" s="124">
        <v>2007</v>
      </c>
      <c r="M5" s="124">
        <v>2008</v>
      </c>
      <c r="N5" s="124">
        <v>2009</v>
      </c>
      <c r="O5" s="124">
        <v>2010</v>
      </c>
      <c r="P5" s="124">
        <v>2011</v>
      </c>
      <c r="Q5" s="124">
        <v>2012</v>
      </c>
    </row>
    <row r="6" spans="1:17" ht="16.5" thickBot="1">
      <c r="A6" s="123"/>
      <c r="B6" s="219" t="s">
        <v>63</v>
      </c>
      <c r="C6" s="220"/>
      <c r="D6" s="220"/>
      <c r="E6" s="220"/>
      <c r="F6" s="220"/>
      <c r="G6" s="220"/>
      <c r="H6" s="220"/>
      <c r="I6" s="220"/>
      <c r="J6" s="220"/>
      <c r="K6" s="220"/>
      <c r="L6" s="220"/>
      <c r="M6" s="220"/>
      <c r="N6" s="220"/>
      <c r="O6" s="220"/>
      <c r="P6" s="220"/>
      <c r="Q6" s="221"/>
    </row>
    <row r="7" spans="1:17" ht="79.5" thickBot="1">
      <c r="A7" s="123" t="s">
        <v>64</v>
      </c>
      <c r="B7" s="65"/>
      <c r="C7" s="130"/>
      <c r="D7" s="130"/>
      <c r="E7" s="130"/>
      <c r="F7" s="131">
        <v>12</v>
      </c>
      <c r="G7" s="131">
        <v>11</v>
      </c>
      <c r="H7" s="130"/>
      <c r="I7" s="130"/>
      <c r="J7" s="130"/>
      <c r="K7" s="130">
        <v>3</v>
      </c>
      <c r="L7" s="130">
        <v>10</v>
      </c>
      <c r="M7" s="132">
        <v>15</v>
      </c>
      <c r="N7" s="130">
        <v>15</v>
      </c>
      <c r="O7" s="130">
        <v>15</v>
      </c>
      <c r="P7" s="130">
        <v>17</v>
      </c>
      <c r="Q7" s="132">
        <v>17</v>
      </c>
    </row>
    <row r="8" spans="1:17" ht="32.25" thickBot="1">
      <c r="A8" s="125" t="s">
        <v>65</v>
      </c>
      <c r="B8" s="65" t="s">
        <v>66</v>
      </c>
      <c r="C8" s="130"/>
      <c r="D8" s="130"/>
      <c r="E8" s="130"/>
      <c r="F8" s="133">
        <v>72</v>
      </c>
      <c r="G8" s="133">
        <v>11</v>
      </c>
      <c r="H8" s="134"/>
      <c r="I8" s="134"/>
      <c r="J8" s="134"/>
      <c r="K8" s="135">
        <v>9</v>
      </c>
      <c r="L8" s="135">
        <v>59</v>
      </c>
      <c r="M8" s="136">
        <v>42</v>
      </c>
      <c r="N8" s="136">
        <v>84</v>
      </c>
      <c r="O8" s="136">
        <v>63</v>
      </c>
      <c r="P8" s="136">
        <v>73</v>
      </c>
      <c r="Q8" s="137">
        <v>97</v>
      </c>
    </row>
    <row r="9" spans="1:17" ht="16.5" thickBot="1">
      <c r="A9" s="123" t="s">
        <v>67</v>
      </c>
      <c r="B9" s="65" t="s">
        <v>66</v>
      </c>
      <c r="C9" s="130"/>
      <c r="D9" s="130"/>
      <c r="E9" s="130"/>
      <c r="F9" s="133">
        <v>1866</v>
      </c>
      <c r="G9" s="133">
        <v>183</v>
      </c>
      <c r="H9" s="134"/>
      <c r="I9" s="134"/>
      <c r="J9" s="134"/>
      <c r="K9" s="135">
        <v>96</v>
      </c>
      <c r="L9" s="135">
        <v>979</v>
      </c>
      <c r="M9" s="136">
        <v>477</v>
      </c>
      <c r="N9" s="136">
        <v>1434</v>
      </c>
      <c r="O9" s="136">
        <v>1269</v>
      </c>
      <c r="P9" s="136">
        <v>1816</v>
      </c>
      <c r="Q9" s="137">
        <v>2445</v>
      </c>
    </row>
    <row r="10" spans="1:17" ht="16.5" thickBot="1">
      <c r="A10" s="126" t="s">
        <v>205</v>
      </c>
      <c r="B10" s="65" t="s">
        <v>68</v>
      </c>
      <c r="C10" s="130"/>
      <c r="D10" s="130"/>
      <c r="E10" s="130"/>
      <c r="F10" s="138">
        <v>0.1</v>
      </c>
      <c r="G10" s="139"/>
      <c r="H10" s="134"/>
      <c r="I10" s="140"/>
      <c r="J10" s="134"/>
      <c r="K10" s="141">
        <v>0</v>
      </c>
      <c r="L10" s="141">
        <v>0.03</v>
      </c>
      <c r="M10" s="141">
        <v>0.0176</v>
      </c>
      <c r="N10" s="142">
        <v>0.185</v>
      </c>
      <c r="O10" s="136">
        <v>0.36</v>
      </c>
      <c r="P10" s="142">
        <v>0.041</v>
      </c>
      <c r="Q10" s="137">
        <v>0.05</v>
      </c>
    </row>
    <row r="11" spans="1:17" ht="32.25" thickBot="1">
      <c r="A11" s="123" t="s">
        <v>69</v>
      </c>
      <c r="B11" s="65" t="s">
        <v>70</v>
      </c>
      <c r="C11" s="130"/>
      <c r="D11" s="130"/>
      <c r="E11" s="130"/>
      <c r="F11" s="139">
        <v>9.2</v>
      </c>
      <c r="G11" s="139"/>
      <c r="H11" s="134"/>
      <c r="I11" s="143"/>
      <c r="J11" s="134"/>
      <c r="K11" s="141">
        <v>5.7</v>
      </c>
      <c r="L11" s="141">
        <v>6.8</v>
      </c>
      <c r="M11" s="141">
        <v>7.554</v>
      </c>
      <c r="N11" s="136">
        <v>6.8</v>
      </c>
      <c r="O11" s="136">
        <v>6.6</v>
      </c>
      <c r="P11" s="136">
        <v>8.155</v>
      </c>
      <c r="Q11" s="137">
        <v>7.78</v>
      </c>
    </row>
    <row r="12" spans="1:17" ht="16.5" thickBot="1">
      <c r="A12" s="126" t="s">
        <v>71</v>
      </c>
      <c r="B12" s="65" t="s">
        <v>68</v>
      </c>
      <c r="C12" s="130"/>
      <c r="D12" s="130"/>
      <c r="E12" s="130"/>
      <c r="F12" s="138"/>
      <c r="G12" s="138"/>
      <c r="H12" s="134"/>
      <c r="I12" s="134"/>
      <c r="J12" s="134"/>
      <c r="K12" s="135"/>
      <c r="L12" s="135"/>
      <c r="M12" s="136"/>
      <c r="N12" s="136"/>
      <c r="O12" s="136"/>
      <c r="P12" s="136"/>
      <c r="Q12" s="137"/>
    </row>
    <row r="13" spans="1:17" ht="32.25" thickBot="1">
      <c r="A13" s="123" t="s">
        <v>72</v>
      </c>
      <c r="B13" s="65" t="s">
        <v>70</v>
      </c>
      <c r="C13" s="130"/>
      <c r="D13" s="130"/>
      <c r="E13" s="130"/>
      <c r="F13" s="138"/>
      <c r="G13" s="138"/>
      <c r="H13" s="134"/>
      <c r="I13" s="134"/>
      <c r="J13" s="134"/>
      <c r="K13" s="135"/>
      <c r="L13" s="135"/>
      <c r="M13" s="136"/>
      <c r="N13" s="136"/>
      <c r="O13" s="136"/>
      <c r="P13" s="136"/>
      <c r="Q13" s="137"/>
    </row>
    <row r="14" spans="1:17" ht="16.5" thickBot="1">
      <c r="A14" s="126" t="s">
        <v>206</v>
      </c>
      <c r="B14" s="65" t="s">
        <v>74</v>
      </c>
      <c r="C14" s="130"/>
      <c r="D14" s="130"/>
      <c r="E14" s="130"/>
      <c r="F14" s="139">
        <v>0.026</v>
      </c>
      <c r="G14" s="139">
        <v>0.0185</v>
      </c>
      <c r="H14" s="134"/>
      <c r="I14" s="140"/>
      <c r="J14" s="134"/>
      <c r="K14" s="141">
        <v>0.031</v>
      </c>
      <c r="L14" s="141">
        <v>0.0306</v>
      </c>
      <c r="M14" s="141">
        <v>0.042</v>
      </c>
      <c r="N14" s="136">
        <v>0.044</v>
      </c>
      <c r="O14" s="136">
        <v>0.04</v>
      </c>
      <c r="P14" s="136">
        <v>0.037</v>
      </c>
      <c r="Q14" s="137">
        <v>0.036</v>
      </c>
    </row>
    <row r="15" spans="1:17" ht="16.5" thickBot="1">
      <c r="A15" s="123" t="s">
        <v>75</v>
      </c>
      <c r="B15" s="65" t="s">
        <v>74</v>
      </c>
      <c r="C15" s="130"/>
      <c r="D15" s="130"/>
      <c r="E15" s="130"/>
      <c r="F15" s="138">
        <v>0.02</v>
      </c>
      <c r="G15" s="138"/>
      <c r="H15" s="134"/>
      <c r="I15" s="134"/>
      <c r="J15" s="134"/>
      <c r="K15" s="135"/>
      <c r="L15" s="135"/>
      <c r="M15" s="144">
        <v>0</v>
      </c>
      <c r="N15" s="145">
        <v>0</v>
      </c>
      <c r="O15" s="136">
        <v>0.000167</v>
      </c>
      <c r="P15" s="142">
        <v>0.000125</v>
      </c>
      <c r="Q15" s="137">
        <v>0.0014</v>
      </c>
    </row>
    <row r="16" spans="1:17" ht="48" thickBot="1">
      <c r="A16" s="123" t="s">
        <v>76</v>
      </c>
      <c r="B16" s="65" t="s">
        <v>207</v>
      </c>
      <c r="C16" s="130"/>
      <c r="D16" s="130"/>
      <c r="E16" s="130"/>
      <c r="F16" s="139">
        <v>0.08</v>
      </c>
      <c r="G16" s="139">
        <v>0.116</v>
      </c>
      <c r="H16" s="134"/>
      <c r="I16" s="140"/>
      <c r="J16" s="134"/>
      <c r="K16" s="141"/>
      <c r="L16" s="141">
        <v>0.035</v>
      </c>
      <c r="M16" s="136"/>
      <c r="N16" s="136"/>
      <c r="O16" s="136">
        <v>0.002</v>
      </c>
      <c r="P16" s="136">
        <v>0.0005</v>
      </c>
      <c r="Q16" s="137">
        <v>0.07</v>
      </c>
    </row>
    <row r="17" spans="1:17" ht="16.5" thickBot="1">
      <c r="A17" s="123" t="s">
        <v>77</v>
      </c>
      <c r="B17" s="65" t="s">
        <v>74</v>
      </c>
      <c r="C17" s="130"/>
      <c r="D17" s="130"/>
      <c r="E17" s="130"/>
      <c r="F17" s="139">
        <v>21.182</v>
      </c>
      <c r="G17" s="139">
        <v>0</v>
      </c>
      <c r="H17" s="134"/>
      <c r="I17" s="140"/>
      <c r="J17" s="134"/>
      <c r="K17" s="135"/>
      <c r="L17" s="139">
        <v>0</v>
      </c>
      <c r="M17" s="136"/>
      <c r="N17" s="136"/>
      <c r="O17" s="136"/>
      <c r="P17" s="136">
        <v>2.29</v>
      </c>
      <c r="Q17" s="137">
        <v>2.26</v>
      </c>
    </row>
    <row r="18" spans="1:17" ht="16.5" thickBot="1">
      <c r="A18" s="123" t="s">
        <v>78</v>
      </c>
      <c r="B18" s="65" t="s">
        <v>74</v>
      </c>
      <c r="C18" s="130"/>
      <c r="D18" s="130"/>
      <c r="E18" s="130"/>
      <c r="F18" s="138"/>
      <c r="G18" s="138"/>
      <c r="H18" s="134"/>
      <c r="I18" s="134"/>
      <c r="J18" s="134"/>
      <c r="K18" s="135"/>
      <c r="L18" s="135"/>
      <c r="M18" s="136"/>
      <c r="N18" s="146"/>
      <c r="O18" s="136"/>
      <c r="P18" s="136"/>
      <c r="Q18" s="137"/>
    </row>
    <row r="19" spans="1:17" ht="16.5" thickBot="1">
      <c r="A19" s="123" t="s">
        <v>79</v>
      </c>
      <c r="B19" s="65" t="s">
        <v>74</v>
      </c>
      <c r="C19" s="130"/>
      <c r="D19" s="130"/>
      <c r="E19" s="130"/>
      <c r="F19" s="139">
        <v>45.254</v>
      </c>
      <c r="G19" s="139">
        <v>0</v>
      </c>
      <c r="H19" s="134"/>
      <c r="I19" s="140"/>
      <c r="J19" s="134"/>
      <c r="K19" s="141">
        <v>0.126</v>
      </c>
      <c r="L19" s="141">
        <v>5.89</v>
      </c>
      <c r="M19" s="141">
        <v>1.09</v>
      </c>
      <c r="N19" s="136">
        <v>0.5925</v>
      </c>
      <c r="O19" s="136">
        <v>1.929</v>
      </c>
      <c r="P19" s="136">
        <v>1.63</v>
      </c>
      <c r="Q19" s="137">
        <v>3.14</v>
      </c>
    </row>
    <row r="20" spans="1:17" ht="16.5" thickBot="1">
      <c r="A20" s="123" t="s">
        <v>208</v>
      </c>
      <c r="B20" s="65" t="s">
        <v>74</v>
      </c>
      <c r="C20" s="130"/>
      <c r="D20" s="130"/>
      <c r="E20" s="130"/>
      <c r="F20" s="139">
        <v>0.018</v>
      </c>
      <c r="G20" s="138"/>
      <c r="H20" s="134"/>
      <c r="I20" s="140"/>
      <c r="J20" s="134"/>
      <c r="K20" s="141">
        <v>0.008</v>
      </c>
      <c r="L20" s="141">
        <v>12.12</v>
      </c>
      <c r="M20" s="141">
        <v>5.18</v>
      </c>
      <c r="N20" s="142">
        <v>5.0685</v>
      </c>
      <c r="O20" s="136">
        <v>21.125</v>
      </c>
      <c r="P20" s="136">
        <v>10.7</v>
      </c>
      <c r="Q20" s="137">
        <v>11</v>
      </c>
    </row>
    <row r="21" spans="1:17" ht="16.5" thickBot="1">
      <c r="A21" s="123" t="s">
        <v>80</v>
      </c>
      <c r="B21" s="65" t="s">
        <v>209</v>
      </c>
      <c r="C21" s="130"/>
      <c r="D21" s="130"/>
      <c r="E21" s="130"/>
      <c r="F21" s="139">
        <v>0.537</v>
      </c>
      <c r="G21" s="139">
        <v>0.07</v>
      </c>
      <c r="H21" s="134"/>
      <c r="I21" s="140"/>
      <c r="J21" s="134"/>
      <c r="K21" s="141">
        <v>0.03</v>
      </c>
      <c r="L21" s="141">
        <v>0.105</v>
      </c>
      <c r="M21" s="141">
        <v>0.05</v>
      </c>
      <c r="N21" s="136">
        <v>0.0465</v>
      </c>
      <c r="O21" s="136">
        <v>0.0498</v>
      </c>
      <c r="P21" s="136">
        <v>0.0485</v>
      </c>
      <c r="Q21" s="137">
        <v>0.055</v>
      </c>
    </row>
    <row r="22" spans="1:17" ht="16.5" thickBot="1">
      <c r="A22" s="123" t="s">
        <v>81</v>
      </c>
      <c r="B22" s="65" t="s">
        <v>74</v>
      </c>
      <c r="C22" s="130"/>
      <c r="D22" s="130"/>
      <c r="E22" s="130"/>
      <c r="F22" s="138"/>
      <c r="G22" s="138"/>
      <c r="H22" s="134"/>
      <c r="I22" s="134"/>
      <c r="J22" s="134"/>
      <c r="K22" s="135"/>
      <c r="L22" s="135"/>
      <c r="M22" s="136"/>
      <c r="N22" s="136"/>
      <c r="O22" s="136"/>
      <c r="P22" s="136"/>
      <c r="Q22" s="137"/>
    </row>
    <row r="23" spans="1:17" ht="16.5" thickBot="1">
      <c r="A23" s="123" t="s">
        <v>82</v>
      </c>
      <c r="B23" s="65" t="s">
        <v>74</v>
      </c>
      <c r="C23" s="130"/>
      <c r="D23" s="130"/>
      <c r="E23" s="130"/>
      <c r="F23" s="138"/>
      <c r="G23" s="139">
        <v>0</v>
      </c>
      <c r="H23" s="134"/>
      <c r="I23" s="140"/>
      <c r="J23" s="134"/>
      <c r="K23" s="141">
        <v>155.6</v>
      </c>
      <c r="L23" s="141">
        <v>69.54</v>
      </c>
      <c r="M23" s="141">
        <v>57.95</v>
      </c>
      <c r="N23" s="136">
        <v>56.849</v>
      </c>
      <c r="O23" s="136">
        <v>30.7375</v>
      </c>
      <c r="P23" s="136">
        <v>33.19</v>
      </c>
      <c r="Q23" s="137">
        <v>30.69</v>
      </c>
    </row>
    <row r="24" spans="1:17" ht="16.5" thickBot="1">
      <c r="A24" s="123" t="s">
        <v>83</v>
      </c>
      <c r="B24" s="65" t="s">
        <v>74</v>
      </c>
      <c r="C24" s="130"/>
      <c r="D24" s="130"/>
      <c r="E24" s="130"/>
      <c r="F24" s="138"/>
      <c r="G24" s="139">
        <v>0</v>
      </c>
      <c r="H24" s="134"/>
      <c r="I24" s="140"/>
      <c r="J24" s="134"/>
      <c r="K24" s="135"/>
      <c r="L24" s="139">
        <v>63</v>
      </c>
      <c r="M24" s="139">
        <v>64.2</v>
      </c>
      <c r="N24" s="136">
        <v>77.94</v>
      </c>
      <c r="O24" s="136">
        <v>71.87</v>
      </c>
      <c r="P24" s="136">
        <v>63.33</v>
      </c>
      <c r="Q24" s="137">
        <v>53.37</v>
      </c>
    </row>
    <row r="25" spans="1:17" ht="16.5" thickBot="1">
      <c r="A25" s="123" t="s">
        <v>84</v>
      </c>
      <c r="B25" s="65" t="s">
        <v>74</v>
      </c>
      <c r="C25" s="130"/>
      <c r="D25" s="130"/>
      <c r="E25" s="130"/>
      <c r="F25" s="139">
        <v>15</v>
      </c>
      <c r="G25" s="139">
        <v>0</v>
      </c>
      <c r="H25" s="134"/>
      <c r="I25" s="140"/>
      <c r="J25" s="134"/>
      <c r="K25" s="135"/>
      <c r="L25" s="141">
        <v>6.125</v>
      </c>
      <c r="M25" s="147">
        <v>0.3</v>
      </c>
      <c r="N25" s="142">
        <v>0.1666</v>
      </c>
      <c r="O25" s="142">
        <v>0.5</v>
      </c>
      <c r="P25" s="142">
        <v>1.35</v>
      </c>
      <c r="Q25" s="148">
        <v>2.3</v>
      </c>
    </row>
    <row r="26" spans="1:17" ht="16.5" thickBot="1">
      <c r="A26" s="123" t="s">
        <v>85</v>
      </c>
      <c r="B26" s="65" t="s">
        <v>74</v>
      </c>
      <c r="C26" s="130"/>
      <c r="D26" s="130"/>
      <c r="E26" s="130"/>
      <c r="F26" s="139">
        <v>11.6</v>
      </c>
      <c r="G26" s="138"/>
      <c r="H26" s="134"/>
      <c r="I26" s="140"/>
      <c r="J26" s="134"/>
      <c r="K26" s="135"/>
      <c r="L26" s="139">
        <v>20</v>
      </c>
      <c r="M26" s="141">
        <v>33.3</v>
      </c>
      <c r="N26" s="136">
        <v>35.6</v>
      </c>
      <c r="O26" s="136">
        <v>29.183</v>
      </c>
      <c r="P26" s="136">
        <v>27.97</v>
      </c>
      <c r="Q26" s="137">
        <v>27.9</v>
      </c>
    </row>
    <row r="27" spans="1:17" ht="16.5" thickBot="1">
      <c r="A27" s="123" t="s">
        <v>86</v>
      </c>
      <c r="B27" s="65" t="s">
        <v>74</v>
      </c>
      <c r="C27" s="130"/>
      <c r="D27" s="130"/>
      <c r="E27" s="130"/>
      <c r="F27" s="130"/>
      <c r="G27" s="130"/>
      <c r="H27" s="130"/>
      <c r="I27" s="130"/>
      <c r="J27" s="130"/>
      <c r="K27" s="130"/>
      <c r="L27" s="130"/>
      <c r="M27" s="130"/>
      <c r="N27" s="130"/>
      <c r="O27" s="130"/>
      <c r="P27" s="130"/>
      <c r="Q27" s="130"/>
    </row>
    <row r="28" spans="1:17" ht="15" customHeight="1" thickBot="1">
      <c r="A28" s="125" t="s">
        <v>87</v>
      </c>
      <c r="B28" s="65" t="s">
        <v>74</v>
      </c>
      <c r="C28" s="130"/>
      <c r="D28" s="130"/>
      <c r="E28" s="130"/>
      <c r="F28" s="130"/>
      <c r="G28" s="130"/>
      <c r="H28" s="130"/>
      <c r="I28" s="130"/>
      <c r="J28" s="130"/>
      <c r="K28" s="130"/>
      <c r="L28" s="130"/>
      <c r="M28" s="130"/>
      <c r="N28" s="130"/>
      <c r="O28" s="130"/>
      <c r="P28" s="130"/>
      <c r="Q28" s="130"/>
    </row>
    <row r="29" spans="1:17" ht="32.25" thickBot="1">
      <c r="A29" s="123" t="s">
        <v>88</v>
      </c>
      <c r="B29" s="65" t="s">
        <v>74</v>
      </c>
      <c r="C29" s="130"/>
      <c r="D29" s="130"/>
      <c r="E29" s="130"/>
      <c r="F29" s="130"/>
      <c r="G29" s="130"/>
      <c r="H29" s="130"/>
      <c r="I29" s="149"/>
      <c r="J29" s="130"/>
      <c r="K29" s="130"/>
      <c r="L29" s="130"/>
      <c r="M29" s="130"/>
      <c r="N29" s="130"/>
      <c r="O29" s="130"/>
      <c r="P29" s="130"/>
      <c r="Q29" s="130"/>
    </row>
    <row r="30" spans="1:17" ht="32.25" thickBot="1">
      <c r="A30" s="123" t="s">
        <v>89</v>
      </c>
      <c r="B30" s="65" t="s">
        <v>90</v>
      </c>
      <c r="C30" s="130"/>
      <c r="D30" s="130"/>
      <c r="E30" s="130"/>
      <c r="F30" s="130"/>
      <c r="G30" s="130"/>
      <c r="H30" s="130"/>
      <c r="I30" s="130"/>
      <c r="J30" s="130"/>
      <c r="K30" s="130"/>
      <c r="L30" s="130"/>
      <c r="M30" s="130"/>
      <c r="N30" s="130"/>
      <c r="O30" s="130"/>
      <c r="P30" s="130"/>
      <c r="Q30" s="130"/>
    </row>
    <row r="31" spans="1:17" ht="15.75" thickBot="1">
      <c r="A31" s="219" t="s">
        <v>91</v>
      </c>
      <c r="B31" s="222"/>
      <c r="C31" s="223"/>
      <c r="D31" s="223"/>
      <c r="E31" s="223"/>
      <c r="F31" s="223"/>
      <c r="G31" s="223"/>
      <c r="H31" s="223"/>
      <c r="I31" s="223"/>
      <c r="J31" s="223"/>
      <c r="K31" s="223"/>
      <c r="L31" s="223"/>
      <c r="M31" s="223"/>
      <c r="N31" s="223"/>
      <c r="O31" s="223"/>
      <c r="P31" s="223"/>
      <c r="Q31" s="224"/>
    </row>
    <row r="32" spans="1:17" ht="79.5" thickBot="1">
      <c r="A32" s="123" t="s">
        <v>64</v>
      </c>
      <c r="B32" s="124"/>
      <c r="C32" s="150"/>
      <c r="D32" s="150"/>
      <c r="E32" s="150"/>
      <c r="F32" s="150"/>
      <c r="G32" s="150"/>
      <c r="H32" s="150"/>
      <c r="I32" s="150"/>
      <c r="J32" s="150"/>
      <c r="K32" s="150"/>
      <c r="L32" s="150">
        <v>13</v>
      </c>
      <c r="M32" s="150">
        <v>15</v>
      </c>
      <c r="N32" s="150">
        <v>17</v>
      </c>
      <c r="O32" s="150">
        <v>17</v>
      </c>
      <c r="P32" s="150">
        <v>17</v>
      </c>
      <c r="Q32" s="150">
        <v>17</v>
      </c>
    </row>
    <row r="33" spans="1:17" ht="32.25" thickBot="1">
      <c r="A33" s="125" t="s">
        <v>65</v>
      </c>
      <c r="B33" s="124" t="s">
        <v>66</v>
      </c>
      <c r="C33" s="150"/>
      <c r="D33" s="150"/>
      <c r="E33" s="150"/>
      <c r="F33" s="150"/>
      <c r="G33" s="150"/>
      <c r="H33" s="150"/>
      <c r="I33" s="150"/>
      <c r="J33" s="150"/>
      <c r="K33" s="150"/>
      <c r="L33" s="150">
        <v>26</v>
      </c>
      <c r="M33" s="150">
        <v>30</v>
      </c>
      <c r="N33" s="150">
        <v>34</v>
      </c>
      <c r="O33" s="150">
        <v>34</v>
      </c>
      <c r="P33" s="150">
        <v>34</v>
      </c>
      <c r="Q33" s="150">
        <v>34</v>
      </c>
    </row>
    <row r="34" spans="1:17" ht="16.5" thickBot="1">
      <c r="A34" s="123" t="s">
        <v>67</v>
      </c>
      <c r="B34" s="124" t="s">
        <v>66</v>
      </c>
      <c r="C34" s="150"/>
      <c r="D34" s="150"/>
      <c r="E34" s="150"/>
      <c r="F34" s="150"/>
      <c r="G34" s="150"/>
      <c r="H34" s="150"/>
      <c r="I34" s="150"/>
      <c r="J34" s="150"/>
      <c r="K34" s="150"/>
      <c r="L34" s="150"/>
      <c r="M34" s="150"/>
      <c r="N34" s="150"/>
      <c r="O34" s="150"/>
      <c r="P34" s="150"/>
      <c r="Q34" s="150"/>
    </row>
    <row r="35" spans="1:17" ht="16.5" thickBot="1">
      <c r="A35" s="123" t="s">
        <v>77</v>
      </c>
      <c r="B35" s="124" t="s">
        <v>68</v>
      </c>
      <c r="C35" s="150"/>
      <c r="D35" s="150"/>
      <c r="E35" s="150"/>
      <c r="F35" s="150"/>
      <c r="G35" s="150"/>
      <c r="H35" s="150"/>
      <c r="I35" s="150"/>
      <c r="J35" s="150"/>
      <c r="K35" s="150"/>
      <c r="L35" s="150"/>
      <c r="M35" s="150"/>
      <c r="N35" s="150"/>
      <c r="O35" s="150"/>
      <c r="P35" s="150"/>
      <c r="Q35" s="150"/>
    </row>
    <row r="36" spans="1:17" ht="16.5" thickBot="1">
      <c r="A36" s="123" t="s">
        <v>78</v>
      </c>
      <c r="B36" s="124" t="s">
        <v>68</v>
      </c>
      <c r="C36" s="150"/>
      <c r="D36" s="150"/>
      <c r="E36" s="150"/>
      <c r="F36" s="150"/>
      <c r="G36" s="150"/>
      <c r="H36" s="150"/>
      <c r="I36" s="150"/>
      <c r="J36" s="150"/>
      <c r="K36" s="150"/>
      <c r="L36" s="150"/>
      <c r="M36" s="150"/>
      <c r="N36" s="150"/>
      <c r="O36" s="150"/>
      <c r="P36" s="150"/>
      <c r="Q36" s="150"/>
    </row>
    <row r="37" spans="1:17" ht="16.5" thickBot="1">
      <c r="A37" s="123" t="s">
        <v>79</v>
      </c>
      <c r="B37" s="124" t="s">
        <v>68</v>
      </c>
      <c r="C37" s="150"/>
      <c r="D37" s="150"/>
      <c r="E37" s="150"/>
      <c r="F37" s="150"/>
      <c r="G37" s="150"/>
      <c r="H37" s="150"/>
      <c r="I37" s="150"/>
      <c r="J37" s="150"/>
      <c r="K37" s="150"/>
      <c r="L37" s="150">
        <v>2.165</v>
      </c>
      <c r="M37" s="150">
        <v>1.38</v>
      </c>
      <c r="N37" s="150">
        <v>1.52</v>
      </c>
      <c r="O37" s="150">
        <v>1.48</v>
      </c>
      <c r="P37" s="150">
        <v>1.124</v>
      </c>
      <c r="Q37" s="150">
        <v>0.96</v>
      </c>
    </row>
    <row r="38" spans="1:17" ht="16.5" thickBot="1">
      <c r="A38" s="123" t="s">
        <v>208</v>
      </c>
      <c r="B38" s="124" t="s">
        <v>68</v>
      </c>
      <c r="C38" s="150"/>
      <c r="D38" s="150"/>
      <c r="E38" s="150"/>
      <c r="F38" s="150"/>
      <c r="G38" s="150"/>
      <c r="H38" s="150"/>
      <c r="I38" s="150"/>
      <c r="J38" s="150"/>
      <c r="K38" s="150"/>
      <c r="L38" s="150">
        <v>0.4</v>
      </c>
      <c r="M38" s="150">
        <v>0.052</v>
      </c>
      <c r="N38" s="150">
        <v>0.45</v>
      </c>
      <c r="O38" s="150">
        <v>1.43</v>
      </c>
      <c r="P38" s="150">
        <v>0.198</v>
      </c>
      <c r="Q38" s="150">
        <v>0.21</v>
      </c>
    </row>
    <row r="39" spans="1:17" ht="16.5" thickBot="1">
      <c r="A39" s="123" t="s">
        <v>80</v>
      </c>
      <c r="B39" s="124" t="s">
        <v>68</v>
      </c>
      <c r="C39" s="150"/>
      <c r="D39" s="150"/>
      <c r="E39" s="150"/>
      <c r="F39" s="150"/>
      <c r="G39" s="150"/>
      <c r="H39" s="150"/>
      <c r="I39" s="150"/>
      <c r="J39" s="150"/>
      <c r="K39" s="150"/>
      <c r="L39" s="150"/>
      <c r="M39" s="150"/>
      <c r="N39" s="150"/>
      <c r="O39" s="150"/>
      <c r="P39" s="150"/>
      <c r="Q39" s="150"/>
    </row>
    <row r="40" spans="1:17" ht="16.5" thickBot="1">
      <c r="A40" s="123" t="s">
        <v>81</v>
      </c>
      <c r="B40" s="124" t="s">
        <v>68</v>
      </c>
      <c r="C40" s="150"/>
      <c r="D40" s="150"/>
      <c r="E40" s="150"/>
      <c r="F40" s="150"/>
      <c r="G40" s="150"/>
      <c r="H40" s="150"/>
      <c r="I40" s="150"/>
      <c r="J40" s="150"/>
      <c r="K40" s="150"/>
      <c r="L40" s="150"/>
      <c r="M40" s="150"/>
      <c r="N40" s="150"/>
      <c r="O40" s="150"/>
      <c r="P40" s="150"/>
      <c r="Q40" s="150"/>
    </row>
    <row r="41" spans="1:17" ht="16.5" thickBot="1">
      <c r="A41" s="123" t="s">
        <v>82</v>
      </c>
      <c r="B41" s="124" t="s">
        <v>68</v>
      </c>
      <c r="C41" s="150"/>
      <c r="D41" s="150"/>
      <c r="E41" s="150"/>
      <c r="F41" s="150"/>
      <c r="G41" s="150"/>
      <c r="H41" s="150"/>
      <c r="I41" s="150"/>
      <c r="J41" s="150"/>
      <c r="K41" s="150"/>
      <c r="L41" s="150">
        <v>5.61</v>
      </c>
      <c r="M41" s="150">
        <v>2.005</v>
      </c>
      <c r="N41" s="150">
        <v>4.66</v>
      </c>
      <c r="O41" s="150">
        <v>3.56</v>
      </c>
      <c r="P41" s="150">
        <v>2.141</v>
      </c>
      <c r="Q41" s="150">
        <v>2.23</v>
      </c>
    </row>
    <row r="42" spans="1:17" ht="16.5" thickBot="1">
      <c r="A42" s="123" t="s">
        <v>83</v>
      </c>
      <c r="B42" s="124" t="s">
        <v>68</v>
      </c>
      <c r="C42" s="150"/>
      <c r="D42" s="150"/>
      <c r="E42" s="150"/>
      <c r="F42" s="150"/>
      <c r="G42" s="150"/>
      <c r="H42" s="150"/>
      <c r="I42" s="150"/>
      <c r="J42" s="150"/>
      <c r="K42" s="150"/>
      <c r="L42" s="150">
        <v>3.24</v>
      </c>
      <c r="M42" s="150">
        <v>0.21</v>
      </c>
      <c r="N42" s="150">
        <v>3.32</v>
      </c>
      <c r="O42" s="150">
        <v>2.3</v>
      </c>
      <c r="P42" s="150">
        <v>0.776</v>
      </c>
      <c r="Q42" s="150">
        <v>0.82</v>
      </c>
    </row>
    <row r="43" spans="1:17" ht="16.5" thickBot="1">
      <c r="A43" s="123" t="s">
        <v>84</v>
      </c>
      <c r="B43" s="124" t="s">
        <v>68</v>
      </c>
      <c r="C43" s="150"/>
      <c r="D43" s="150"/>
      <c r="E43" s="150"/>
      <c r="F43" s="150"/>
      <c r="G43" s="150"/>
      <c r="H43" s="150"/>
      <c r="I43" s="150"/>
      <c r="J43" s="150"/>
      <c r="K43" s="150"/>
      <c r="L43" s="151">
        <v>0</v>
      </c>
      <c r="M43" s="150">
        <v>0.002</v>
      </c>
      <c r="N43" s="150">
        <v>0.05</v>
      </c>
      <c r="O43" s="150">
        <v>0.0007</v>
      </c>
      <c r="P43" s="150">
        <v>0.052</v>
      </c>
      <c r="Q43" s="150">
        <v>0.001</v>
      </c>
    </row>
    <row r="44" spans="1:17" ht="16.5" thickBot="1">
      <c r="A44" s="123" t="s">
        <v>85</v>
      </c>
      <c r="B44" s="124" t="s">
        <v>68</v>
      </c>
      <c r="C44" s="150"/>
      <c r="D44" s="150"/>
      <c r="E44" s="150"/>
      <c r="F44" s="150"/>
      <c r="G44" s="150"/>
      <c r="H44" s="150"/>
      <c r="I44" s="150"/>
      <c r="J44" s="150"/>
      <c r="K44" s="150"/>
      <c r="L44" s="150">
        <v>2.46</v>
      </c>
      <c r="M44" s="150">
        <v>0.18</v>
      </c>
      <c r="N44" s="150">
        <v>4.03</v>
      </c>
      <c r="O44" s="150">
        <v>2.37</v>
      </c>
      <c r="P44" s="150">
        <v>1.202</v>
      </c>
      <c r="Q44" s="150">
        <v>1.19</v>
      </c>
    </row>
    <row r="45" spans="1:17" ht="16.5" thickBot="1">
      <c r="A45" s="123" t="s">
        <v>86</v>
      </c>
      <c r="B45" s="65" t="s">
        <v>74</v>
      </c>
      <c r="C45" s="150"/>
      <c r="D45" s="150"/>
      <c r="E45" s="150"/>
      <c r="F45" s="150"/>
      <c r="G45" s="150"/>
      <c r="H45" s="150"/>
      <c r="I45" s="150"/>
      <c r="J45" s="150"/>
      <c r="K45" s="150"/>
      <c r="L45" s="150"/>
      <c r="M45" s="150"/>
      <c r="N45" s="150"/>
      <c r="O45" s="150"/>
      <c r="P45" s="152"/>
      <c r="Q45" s="150"/>
    </row>
    <row r="46" spans="1:17" ht="15" customHeight="1" thickBot="1">
      <c r="A46" s="125" t="s">
        <v>87</v>
      </c>
      <c r="B46" s="124" t="s">
        <v>68</v>
      </c>
      <c r="C46" s="150"/>
      <c r="D46" s="150"/>
      <c r="E46" s="150"/>
      <c r="F46" s="150"/>
      <c r="G46" s="150"/>
      <c r="H46" s="150"/>
      <c r="I46" s="150"/>
      <c r="J46" s="150"/>
      <c r="K46" s="150"/>
      <c r="L46" s="150"/>
      <c r="M46" s="150"/>
      <c r="N46" s="150"/>
      <c r="O46" s="150"/>
      <c r="P46" s="150"/>
      <c r="Q46" s="150"/>
    </row>
    <row r="47" spans="1:17" ht="16.5" thickBot="1">
      <c r="A47" s="126" t="s">
        <v>73</v>
      </c>
      <c r="B47" s="124" t="s">
        <v>68</v>
      </c>
      <c r="C47" s="150"/>
      <c r="D47" s="150"/>
      <c r="E47" s="150"/>
      <c r="F47" s="150"/>
      <c r="G47" s="150"/>
      <c r="H47" s="150"/>
      <c r="I47" s="150"/>
      <c r="J47" s="150"/>
      <c r="K47" s="150"/>
      <c r="L47" s="150"/>
      <c r="M47" s="150"/>
      <c r="N47" s="152"/>
      <c r="O47" s="150"/>
      <c r="P47" s="150"/>
      <c r="Q47" s="150"/>
    </row>
    <row r="48" spans="1:17" ht="15.75">
      <c r="A48" s="28"/>
      <c r="B48" s="8"/>
      <c r="C48" s="8"/>
      <c r="D48" s="8"/>
      <c r="E48" s="8"/>
      <c r="F48" s="8"/>
      <c r="G48" s="8"/>
      <c r="H48" s="8"/>
      <c r="I48" s="8"/>
      <c r="J48" s="8"/>
      <c r="K48" s="8"/>
      <c r="L48" s="8"/>
      <c r="M48" s="8"/>
      <c r="N48" s="121"/>
      <c r="O48" s="8"/>
      <c r="P48" s="121"/>
      <c r="Q48" s="8"/>
    </row>
    <row r="49" spans="1:17" ht="15">
      <c r="A49" s="228" t="s">
        <v>92</v>
      </c>
      <c r="B49" s="229"/>
      <c r="C49" s="229"/>
      <c r="D49" s="229"/>
      <c r="E49" s="229"/>
      <c r="F49" s="229"/>
      <c r="G49" s="229"/>
      <c r="H49" s="229"/>
      <c r="I49" s="229"/>
      <c r="J49" s="229"/>
      <c r="K49" s="229"/>
      <c r="L49" s="229"/>
      <c r="M49" s="229"/>
      <c r="N49" s="229"/>
      <c r="O49" s="229"/>
      <c r="P49" s="229"/>
      <c r="Q49" s="230"/>
    </row>
    <row r="50" spans="1:17" ht="91.5" customHeight="1">
      <c r="A50" s="225" t="s">
        <v>93</v>
      </c>
      <c r="B50" s="226"/>
      <c r="C50" s="226"/>
      <c r="D50" s="226"/>
      <c r="E50" s="226"/>
      <c r="F50" s="226"/>
      <c r="G50" s="226"/>
      <c r="H50" s="226"/>
      <c r="I50" s="226"/>
      <c r="J50" s="226"/>
      <c r="K50" s="226"/>
      <c r="L50" s="226"/>
      <c r="M50" s="226"/>
      <c r="N50" s="226"/>
      <c r="O50" s="226"/>
      <c r="P50" s="226"/>
      <c r="Q50" s="227"/>
    </row>
    <row r="51" ht="15" customHeight="1"/>
  </sheetData>
  <sheetProtection/>
  <mergeCells count="6">
    <mergeCell ref="A1:Q1"/>
    <mergeCell ref="B4:Q4"/>
    <mergeCell ref="B6:Q6"/>
    <mergeCell ref="A31:Q31"/>
    <mergeCell ref="A50:Q50"/>
    <mergeCell ref="A49:Q49"/>
  </mergeCells>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R33"/>
  <sheetViews>
    <sheetView zoomScale="80" zoomScaleNormal="80" zoomScalePageLayoutView="0" workbookViewId="0" topLeftCell="A1">
      <selection activeCell="R8" sqref="R8"/>
    </sheetView>
  </sheetViews>
  <sheetFormatPr defaultColWidth="9.140625" defaultRowHeight="15"/>
  <cols>
    <col min="1" max="1" width="5.00390625" style="0" customWidth="1"/>
    <col min="2" max="2" width="29.8515625" style="0" customWidth="1"/>
    <col min="3" max="3" width="12.7109375" style="0" customWidth="1"/>
    <col min="12" max="12" width="13.140625" style="0" bestFit="1" customWidth="1"/>
    <col min="13" max="18" width="10.57421875" style="0" bestFit="1" customWidth="1"/>
  </cols>
  <sheetData>
    <row r="1" spans="1:18" ht="23.25" customHeight="1">
      <c r="A1" s="8"/>
      <c r="B1" s="235" t="s">
        <v>169</v>
      </c>
      <c r="C1" s="210"/>
      <c r="D1" s="210"/>
      <c r="E1" s="210"/>
      <c r="F1" s="210"/>
      <c r="G1" s="210"/>
      <c r="H1" s="210"/>
      <c r="I1" s="210"/>
      <c r="J1" s="210"/>
      <c r="K1" s="210"/>
      <c r="L1" s="210"/>
      <c r="M1" s="210"/>
      <c r="N1" s="210"/>
      <c r="O1" s="210"/>
      <c r="P1" s="210"/>
      <c r="Q1" s="210"/>
      <c r="R1" s="210"/>
    </row>
    <row r="2" spans="1:18" ht="15">
      <c r="A2" s="8"/>
      <c r="B2" s="12"/>
      <c r="C2" s="8"/>
      <c r="D2" s="8"/>
      <c r="E2" s="8"/>
      <c r="F2" s="8"/>
      <c r="G2" s="8"/>
      <c r="H2" s="8"/>
      <c r="I2" s="8"/>
      <c r="J2" s="8"/>
      <c r="K2" s="8"/>
      <c r="L2" s="8"/>
      <c r="M2" s="8"/>
      <c r="N2" s="8"/>
      <c r="O2" s="8"/>
      <c r="P2" s="8"/>
      <c r="Q2" s="8"/>
      <c r="R2" s="8"/>
    </row>
    <row r="3" spans="1:18" ht="16.5" thickBot="1">
      <c r="A3" s="8"/>
      <c r="B3" s="28"/>
      <c r="C3" s="8"/>
      <c r="D3" s="8"/>
      <c r="E3" s="8"/>
      <c r="F3" s="8"/>
      <c r="G3" s="8"/>
      <c r="H3" s="8"/>
      <c r="I3" s="8"/>
      <c r="J3" s="8"/>
      <c r="K3" s="8"/>
      <c r="L3" s="8"/>
      <c r="M3" s="8"/>
      <c r="N3" s="8"/>
      <c r="O3" s="8"/>
      <c r="P3" s="8"/>
      <c r="Q3" s="8"/>
      <c r="R3" s="8"/>
    </row>
    <row r="4" spans="1:18" ht="16.5" thickBot="1">
      <c r="A4" s="17"/>
      <c r="B4" s="44"/>
      <c r="C4" s="211"/>
      <c r="D4" s="212"/>
      <c r="E4" s="212"/>
      <c r="F4" s="212"/>
      <c r="G4" s="212"/>
      <c r="H4" s="212"/>
      <c r="I4" s="212"/>
      <c r="J4" s="212"/>
      <c r="K4" s="212"/>
      <c r="L4" s="212"/>
      <c r="M4" s="212"/>
      <c r="N4" s="212"/>
      <c r="O4" s="212"/>
      <c r="P4" s="212"/>
      <c r="Q4" s="212"/>
      <c r="R4" s="213"/>
    </row>
    <row r="5" spans="1:18" ht="16.5" thickBot="1">
      <c r="A5" s="43"/>
      <c r="B5" s="46"/>
      <c r="C5" s="47" t="s">
        <v>18</v>
      </c>
      <c r="D5" s="47">
        <v>1990</v>
      </c>
      <c r="E5" s="47">
        <v>1995</v>
      </c>
      <c r="F5" s="47">
        <v>2000</v>
      </c>
      <c r="G5" s="47">
        <v>2001</v>
      </c>
      <c r="H5" s="47">
        <v>2002</v>
      </c>
      <c r="I5" s="47">
        <v>2003</v>
      </c>
      <c r="J5" s="47">
        <v>2004</v>
      </c>
      <c r="K5" s="47">
        <v>2005</v>
      </c>
      <c r="L5" s="47">
        <v>2006</v>
      </c>
      <c r="M5" s="47">
        <v>2007</v>
      </c>
      <c r="N5" s="47">
        <v>2008</v>
      </c>
      <c r="O5" s="47">
        <v>2009</v>
      </c>
      <c r="P5" s="47">
        <v>2010</v>
      </c>
      <c r="Q5" s="47">
        <v>2011</v>
      </c>
      <c r="R5" s="47">
        <v>2012</v>
      </c>
    </row>
    <row r="6" spans="1:18" ht="32.25" thickBot="1">
      <c r="A6" s="49">
        <v>1</v>
      </c>
      <c r="B6" s="46" t="s">
        <v>57</v>
      </c>
      <c r="C6" s="24" t="s">
        <v>95</v>
      </c>
      <c r="D6" s="67">
        <v>16.4</v>
      </c>
      <c r="E6" s="75">
        <v>15.7</v>
      </c>
      <c r="F6" s="75">
        <v>14.9</v>
      </c>
      <c r="G6" s="75">
        <v>14.8</v>
      </c>
      <c r="H6" s="75">
        <v>14.9</v>
      </c>
      <c r="I6" s="75">
        <v>14.9</v>
      </c>
      <c r="J6" s="75">
        <v>15</v>
      </c>
      <c r="K6" s="75">
        <v>15.1</v>
      </c>
      <c r="L6" s="75">
        <v>15.3</v>
      </c>
      <c r="M6" s="75">
        <v>15.5</v>
      </c>
      <c r="N6" s="75">
        <v>15.7</v>
      </c>
      <c r="O6" s="99">
        <v>16.092701</v>
      </c>
      <c r="P6" s="99">
        <v>16.3</v>
      </c>
      <c r="Q6" s="99">
        <v>16.6</v>
      </c>
      <c r="R6" s="99">
        <v>16.8</v>
      </c>
    </row>
    <row r="7" spans="1:18" ht="48" thickBot="1">
      <c r="A7" s="49">
        <v>2</v>
      </c>
      <c r="B7" s="46" t="s">
        <v>178</v>
      </c>
      <c r="C7" s="24" t="s">
        <v>58</v>
      </c>
      <c r="D7" s="67" t="s">
        <v>159</v>
      </c>
      <c r="E7" s="67" t="s">
        <v>159</v>
      </c>
      <c r="F7" s="76" t="s">
        <v>159</v>
      </c>
      <c r="G7" s="127">
        <v>7.829200000000001</v>
      </c>
      <c r="H7" s="127">
        <v>7.941699999999999</v>
      </c>
      <c r="I7" s="127">
        <v>8.0013</v>
      </c>
      <c r="J7" s="127">
        <v>8.115</v>
      </c>
      <c r="K7" s="127">
        <v>8.2446</v>
      </c>
      <c r="L7" s="127">
        <v>8.3997</v>
      </c>
      <c r="M7" s="127">
        <v>8.741999999999999</v>
      </c>
      <c r="N7" s="127">
        <v>8.9647</v>
      </c>
      <c r="O7" s="127">
        <v>9.092376065</v>
      </c>
      <c r="P7" s="127">
        <v>9.388800000000002</v>
      </c>
      <c r="Q7" s="128">
        <v>10.823200000000002</v>
      </c>
      <c r="R7" s="129">
        <v>11.1552</v>
      </c>
    </row>
    <row r="8" spans="1:18" ht="63.75" thickBot="1">
      <c r="A8" s="49">
        <v>3</v>
      </c>
      <c r="B8" s="23" t="s">
        <v>177</v>
      </c>
      <c r="C8" s="24" t="s">
        <v>0</v>
      </c>
      <c r="D8" s="67" t="s">
        <v>159</v>
      </c>
      <c r="E8" s="67" t="s">
        <v>159</v>
      </c>
      <c r="F8" s="72" t="s">
        <v>159</v>
      </c>
      <c r="G8" s="72">
        <v>52.9</v>
      </c>
      <c r="H8" s="72">
        <v>53.3</v>
      </c>
      <c r="I8" s="72">
        <v>53.7</v>
      </c>
      <c r="J8" s="72">
        <v>54.1</v>
      </c>
      <c r="K8" s="72">
        <v>54.6</v>
      </c>
      <c r="L8" s="72">
        <v>54.9</v>
      </c>
      <c r="M8" s="72">
        <v>56.4</v>
      </c>
      <c r="N8" s="72">
        <v>57.1</v>
      </c>
      <c r="O8" s="72">
        <v>56.5</v>
      </c>
      <c r="P8" s="72">
        <v>57.6</v>
      </c>
      <c r="Q8" s="72">
        <v>65.2</v>
      </c>
      <c r="R8" s="72">
        <v>66.4</v>
      </c>
    </row>
    <row r="9" spans="1:18" ht="16.5" thickBot="1">
      <c r="A9" s="49">
        <v>4</v>
      </c>
      <c r="B9" s="219" t="s">
        <v>96</v>
      </c>
      <c r="C9" s="236"/>
      <c r="D9" s="236"/>
      <c r="E9" s="236"/>
      <c r="F9" s="236"/>
      <c r="G9" s="236"/>
      <c r="H9" s="236"/>
      <c r="I9" s="236"/>
      <c r="J9" s="236"/>
      <c r="K9" s="236"/>
      <c r="L9" s="236"/>
      <c r="M9" s="236"/>
      <c r="N9" s="236"/>
      <c r="O9" s="236"/>
      <c r="P9" s="236"/>
      <c r="Q9" s="236"/>
      <c r="R9" s="237"/>
    </row>
    <row r="10" spans="1:18" ht="32.25" thickBot="1">
      <c r="A10" s="49">
        <v>5</v>
      </c>
      <c r="B10" s="46" t="s">
        <v>97</v>
      </c>
      <c r="C10" s="24" t="s">
        <v>58</v>
      </c>
      <c r="D10" s="67" t="s">
        <v>161</v>
      </c>
      <c r="E10" s="67" t="s">
        <v>161</v>
      </c>
      <c r="F10" s="67" t="s">
        <v>161</v>
      </c>
      <c r="G10" s="67" t="s">
        <v>161</v>
      </c>
      <c r="H10" s="67" t="s">
        <v>161</v>
      </c>
      <c r="I10" s="67" t="s">
        <v>161</v>
      </c>
      <c r="J10" s="67" t="s">
        <v>161</v>
      </c>
      <c r="K10" s="67" t="s">
        <v>161</v>
      </c>
      <c r="L10" s="75">
        <v>6.980486760000001</v>
      </c>
      <c r="M10" s="75">
        <v>7.169180895999999</v>
      </c>
      <c r="N10" s="75">
        <v>7.288409535</v>
      </c>
      <c r="O10" s="75">
        <v>7.370457058</v>
      </c>
      <c r="P10" s="75">
        <v>7.458962517</v>
      </c>
      <c r="Q10" s="75">
        <v>8.774998</v>
      </c>
      <c r="R10" s="75">
        <v>8.647583875</v>
      </c>
    </row>
    <row r="11" spans="1:18" ht="32.25" thickBot="1">
      <c r="A11" s="49">
        <v>6</v>
      </c>
      <c r="B11" s="46" t="s">
        <v>114</v>
      </c>
      <c r="C11" s="24" t="s">
        <v>0</v>
      </c>
      <c r="D11" s="67" t="s">
        <v>161</v>
      </c>
      <c r="E11" s="67" t="s">
        <v>161</v>
      </c>
      <c r="F11" s="67" t="s">
        <v>161</v>
      </c>
      <c r="G11" s="67" t="s">
        <v>161</v>
      </c>
      <c r="H11" s="67" t="s">
        <v>161</v>
      </c>
      <c r="I11" s="67" t="s">
        <v>161</v>
      </c>
      <c r="J11" s="67" t="s">
        <v>161</v>
      </c>
      <c r="K11" s="67" t="s">
        <v>161</v>
      </c>
      <c r="L11" s="75">
        <f aca="true" t="shared" si="0" ref="L11:R11">L10/L6*100</f>
        <v>45.624096470588235</v>
      </c>
      <c r="M11" s="75">
        <f t="shared" si="0"/>
        <v>46.252779974193544</v>
      </c>
      <c r="N11" s="75">
        <f>N10/N6*100</f>
        <v>46.422990668789815</v>
      </c>
      <c r="O11" s="75">
        <f t="shared" si="0"/>
        <v>45.8</v>
      </c>
      <c r="P11" s="75">
        <f t="shared" si="0"/>
        <v>45.7605062392638</v>
      </c>
      <c r="Q11" s="75">
        <f t="shared" si="0"/>
        <v>52.86143373493976</v>
      </c>
      <c r="R11" s="75">
        <f t="shared" si="0"/>
        <v>51.47371354166667</v>
      </c>
    </row>
    <row r="12" spans="1:18" ht="16.5" thickBot="1">
      <c r="A12" s="49">
        <v>7</v>
      </c>
      <c r="B12" s="238" t="s">
        <v>98</v>
      </c>
      <c r="C12" s="239"/>
      <c r="D12" s="239"/>
      <c r="E12" s="239"/>
      <c r="F12" s="239"/>
      <c r="G12" s="239"/>
      <c r="H12" s="239"/>
      <c r="I12" s="239"/>
      <c r="J12" s="239"/>
      <c r="K12" s="239"/>
      <c r="L12" s="239"/>
      <c r="M12" s="239"/>
      <c r="N12" s="239"/>
      <c r="O12" s="239"/>
      <c r="P12" s="239"/>
      <c r="Q12" s="239"/>
      <c r="R12" s="240"/>
    </row>
    <row r="13" spans="1:18" ht="32.25" thickBot="1">
      <c r="A13" s="49">
        <v>8</v>
      </c>
      <c r="B13" s="100" t="s">
        <v>115</v>
      </c>
      <c r="C13" s="24" t="s">
        <v>58</v>
      </c>
      <c r="D13" s="67" t="s">
        <v>161</v>
      </c>
      <c r="E13" s="67" t="s">
        <v>161</v>
      </c>
      <c r="F13" s="67" t="s">
        <v>161</v>
      </c>
      <c r="G13" s="67" t="s">
        <v>161</v>
      </c>
      <c r="H13" s="67" t="s">
        <v>161</v>
      </c>
      <c r="I13" s="67" t="s">
        <v>161</v>
      </c>
      <c r="J13" s="67" t="s">
        <v>161</v>
      </c>
      <c r="K13" s="67" t="s">
        <v>161</v>
      </c>
      <c r="L13" s="67" t="s">
        <v>161</v>
      </c>
      <c r="M13" s="67" t="s">
        <v>161</v>
      </c>
      <c r="N13" s="67" t="s">
        <v>161</v>
      </c>
      <c r="O13" s="67" t="s">
        <v>161</v>
      </c>
      <c r="P13" s="67" t="s">
        <v>161</v>
      </c>
      <c r="Q13" s="67" t="s">
        <v>161</v>
      </c>
      <c r="R13" s="67" t="s">
        <v>161</v>
      </c>
    </row>
    <row r="14" spans="1:18" ht="32.25" thickBot="1">
      <c r="A14" s="49">
        <v>9</v>
      </c>
      <c r="B14" s="46" t="s">
        <v>116</v>
      </c>
      <c r="C14" s="24" t="s">
        <v>0</v>
      </c>
      <c r="D14" s="67" t="s">
        <v>161</v>
      </c>
      <c r="E14" s="67" t="s">
        <v>161</v>
      </c>
      <c r="F14" s="67" t="s">
        <v>161</v>
      </c>
      <c r="G14" s="67" t="s">
        <v>161</v>
      </c>
      <c r="H14" s="67" t="s">
        <v>161</v>
      </c>
      <c r="I14" s="67" t="s">
        <v>161</v>
      </c>
      <c r="J14" s="67" t="s">
        <v>161</v>
      </c>
      <c r="K14" s="67" t="s">
        <v>161</v>
      </c>
      <c r="L14" s="67" t="s">
        <v>161</v>
      </c>
      <c r="M14" s="67" t="s">
        <v>161</v>
      </c>
      <c r="N14" s="67" t="s">
        <v>161</v>
      </c>
      <c r="O14" s="67" t="s">
        <v>161</v>
      </c>
      <c r="P14" s="67" t="s">
        <v>161</v>
      </c>
      <c r="Q14" s="67" t="s">
        <v>161</v>
      </c>
      <c r="R14" s="67" t="s">
        <v>161</v>
      </c>
    </row>
    <row r="15" spans="1:18" ht="32.25" thickBot="1">
      <c r="A15" s="49">
        <v>10</v>
      </c>
      <c r="B15" s="50" t="s">
        <v>99</v>
      </c>
      <c r="C15" s="24" t="s">
        <v>58</v>
      </c>
      <c r="D15" s="67" t="s">
        <v>161</v>
      </c>
      <c r="E15" s="67" t="s">
        <v>161</v>
      </c>
      <c r="F15" s="67" t="s">
        <v>161</v>
      </c>
      <c r="G15" s="67" t="s">
        <v>161</v>
      </c>
      <c r="H15" s="67" t="s">
        <v>161</v>
      </c>
      <c r="I15" s="67" t="s">
        <v>161</v>
      </c>
      <c r="J15" s="67" t="s">
        <v>161</v>
      </c>
      <c r="K15" s="67" t="s">
        <v>161</v>
      </c>
      <c r="L15" s="67" t="s">
        <v>161</v>
      </c>
      <c r="M15" s="67" t="s">
        <v>161</v>
      </c>
      <c r="N15" s="67" t="s">
        <v>161</v>
      </c>
      <c r="O15" s="67" t="s">
        <v>161</v>
      </c>
      <c r="P15" s="67" t="s">
        <v>161</v>
      </c>
      <c r="Q15" s="67" t="s">
        <v>161</v>
      </c>
      <c r="R15" s="67" t="s">
        <v>161</v>
      </c>
    </row>
    <row r="16" spans="1:18" ht="51" customHeight="1" thickBot="1">
      <c r="A16" s="49">
        <v>11</v>
      </c>
      <c r="B16" s="50" t="s">
        <v>100</v>
      </c>
      <c r="C16" s="24" t="s">
        <v>0</v>
      </c>
      <c r="D16" s="67" t="s">
        <v>161</v>
      </c>
      <c r="E16" s="67" t="s">
        <v>161</v>
      </c>
      <c r="F16" s="67" t="s">
        <v>161</v>
      </c>
      <c r="G16" s="67" t="s">
        <v>161</v>
      </c>
      <c r="H16" s="67" t="s">
        <v>161</v>
      </c>
      <c r="I16" s="67" t="s">
        <v>161</v>
      </c>
      <c r="J16" s="67" t="s">
        <v>161</v>
      </c>
      <c r="K16" s="67" t="s">
        <v>161</v>
      </c>
      <c r="L16" s="67" t="s">
        <v>161</v>
      </c>
      <c r="M16" s="67" t="s">
        <v>161</v>
      </c>
      <c r="N16" s="67" t="s">
        <v>161</v>
      </c>
      <c r="O16" s="67" t="s">
        <v>161</v>
      </c>
      <c r="P16" s="67" t="s">
        <v>161</v>
      </c>
      <c r="Q16" s="67" t="s">
        <v>161</v>
      </c>
      <c r="R16" s="67" t="s">
        <v>161</v>
      </c>
    </row>
    <row r="17" spans="1:18" ht="34.5" customHeight="1" thickBot="1">
      <c r="A17" s="49">
        <v>12</v>
      </c>
      <c r="B17" s="50" t="s">
        <v>101</v>
      </c>
      <c r="C17" s="24" t="s">
        <v>58</v>
      </c>
      <c r="D17" s="67" t="s">
        <v>161</v>
      </c>
      <c r="E17" s="67" t="s">
        <v>161</v>
      </c>
      <c r="F17" s="67" t="s">
        <v>161</v>
      </c>
      <c r="G17" s="67" t="s">
        <v>161</v>
      </c>
      <c r="H17" s="67" t="s">
        <v>161</v>
      </c>
      <c r="I17" s="67" t="s">
        <v>161</v>
      </c>
      <c r="J17" s="67" t="s">
        <v>161</v>
      </c>
      <c r="K17" s="67" t="s">
        <v>161</v>
      </c>
      <c r="L17" s="67" t="s">
        <v>161</v>
      </c>
      <c r="M17" s="67" t="s">
        <v>161</v>
      </c>
      <c r="N17" s="67" t="s">
        <v>161</v>
      </c>
      <c r="O17" s="67" t="s">
        <v>161</v>
      </c>
      <c r="P17" s="67" t="s">
        <v>161</v>
      </c>
      <c r="Q17" s="67" t="s">
        <v>161</v>
      </c>
      <c r="R17" s="67" t="s">
        <v>161</v>
      </c>
    </row>
    <row r="18" spans="1:18" ht="51" customHeight="1" thickBot="1">
      <c r="A18" s="49">
        <v>13</v>
      </c>
      <c r="B18" s="50" t="s">
        <v>102</v>
      </c>
      <c r="C18" s="24" t="s">
        <v>0</v>
      </c>
      <c r="D18" s="67" t="s">
        <v>161</v>
      </c>
      <c r="E18" s="67" t="s">
        <v>161</v>
      </c>
      <c r="F18" s="67" t="s">
        <v>161</v>
      </c>
      <c r="G18" s="67" t="s">
        <v>161</v>
      </c>
      <c r="H18" s="67" t="s">
        <v>161</v>
      </c>
      <c r="I18" s="67" t="s">
        <v>161</v>
      </c>
      <c r="J18" s="67" t="s">
        <v>161</v>
      </c>
      <c r="K18" s="67" t="s">
        <v>161</v>
      </c>
      <c r="L18" s="67" t="s">
        <v>161</v>
      </c>
      <c r="M18" s="67" t="s">
        <v>161</v>
      </c>
      <c r="N18" s="67" t="s">
        <v>161</v>
      </c>
      <c r="O18" s="67" t="s">
        <v>161</v>
      </c>
      <c r="P18" s="67" t="s">
        <v>161</v>
      </c>
      <c r="Q18" s="67" t="s">
        <v>161</v>
      </c>
      <c r="R18" s="67" t="s">
        <v>161</v>
      </c>
    </row>
    <row r="19" spans="1:18" ht="32.25" thickBot="1">
      <c r="A19" s="49">
        <v>14</v>
      </c>
      <c r="B19" s="50" t="s">
        <v>103</v>
      </c>
      <c r="C19" s="24" t="s">
        <v>58</v>
      </c>
      <c r="D19" s="67" t="s">
        <v>161</v>
      </c>
      <c r="E19" s="67" t="s">
        <v>161</v>
      </c>
      <c r="F19" s="67" t="s">
        <v>161</v>
      </c>
      <c r="G19" s="67" t="s">
        <v>161</v>
      </c>
      <c r="H19" s="67" t="s">
        <v>161</v>
      </c>
      <c r="I19" s="67" t="s">
        <v>161</v>
      </c>
      <c r="J19" s="67" t="s">
        <v>161</v>
      </c>
      <c r="K19" s="67" t="s">
        <v>161</v>
      </c>
      <c r="L19" s="67" t="s">
        <v>161</v>
      </c>
      <c r="M19" s="67" t="s">
        <v>161</v>
      </c>
      <c r="N19" s="67" t="s">
        <v>161</v>
      </c>
      <c r="O19" s="67" t="s">
        <v>161</v>
      </c>
      <c r="P19" s="67" t="s">
        <v>161</v>
      </c>
      <c r="Q19" s="67" t="s">
        <v>161</v>
      </c>
      <c r="R19" s="67" t="s">
        <v>161</v>
      </c>
    </row>
    <row r="20" spans="1:18" ht="50.25" customHeight="1" thickBot="1">
      <c r="A20" s="49">
        <v>15</v>
      </c>
      <c r="B20" s="50" t="s">
        <v>104</v>
      </c>
      <c r="C20" s="24" t="s">
        <v>0</v>
      </c>
      <c r="D20" s="67" t="s">
        <v>161</v>
      </c>
      <c r="E20" s="67" t="s">
        <v>161</v>
      </c>
      <c r="F20" s="67" t="s">
        <v>161</v>
      </c>
      <c r="G20" s="67" t="s">
        <v>161</v>
      </c>
      <c r="H20" s="67" t="s">
        <v>161</v>
      </c>
      <c r="I20" s="67" t="s">
        <v>161</v>
      </c>
      <c r="J20" s="67" t="s">
        <v>161</v>
      </c>
      <c r="K20" s="67" t="s">
        <v>161</v>
      </c>
      <c r="L20" s="67" t="s">
        <v>161</v>
      </c>
      <c r="M20" s="67" t="s">
        <v>161</v>
      </c>
      <c r="N20" s="67" t="s">
        <v>161</v>
      </c>
      <c r="O20" s="67" t="s">
        <v>161</v>
      </c>
      <c r="P20" s="67" t="s">
        <v>161</v>
      </c>
      <c r="Q20" s="67" t="s">
        <v>161</v>
      </c>
      <c r="R20" s="67" t="s">
        <v>161</v>
      </c>
    </row>
    <row r="21" spans="1:18" ht="16.5" thickBot="1">
      <c r="A21" s="49">
        <v>16</v>
      </c>
      <c r="B21" s="238" t="s">
        <v>105</v>
      </c>
      <c r="C21" s="239"/>
      <c r="D21" s="239"/>
      <c r="E21" s="239"/>
      <c r="F21" s="239"/>
      <c r="G21" s="239"/>
      <c r="H21" s="239"/>
      <c r="I21" s="239"/>
      <c r="J21" s="239"/>
      <c r="K21" s="239"/>
      <c r="L21" s="239"/>
      <c r="M21" s="239"/>
      <c r="N21" s="239"/>
      <c r="O21" s="239"/>
      <c r="P21" s="239"/>
      <c r="Q21" s="239"/>
      <c r="R21" s="240"/>
    </row>
    <row r="22" spans="1:18" ht="32.25" thickBot="1">
      <c r="A22" s="49">
        <v>17</v>
      </c>
      <c r="B22" s="46" t="s">
        <v>106</v>
      </c>
      <c r="C22" s="47" t="s">
        <v>58</v>
      </c>
      <c r="D22" s="67" t="s">
        <v>161</v>
      </c>
      <c r="E22" s="67" t="s">
        <v>161</v>
      </c>
      <c r="F22" s="67" t="s">
        <v>161</v>
      </c>
      <c r="G22" s="67" t="s">
        <v>161</v>
      </c>
      <c r="H22" s="67" t="s">
        <v>161</v>
      </c>
      <c r="I22" s="67" t="s">
        <v>161</v>
      </c>
      <c r="J22" s="67" t="s">
        <v>161</v>
      </c>
      <c r="K22" s="67" t="s">
        <v>161</v>
      </c>
      <c r="L22" s="67" t="s">
        <v>161</v>
      </c>
      <c r="M22" s="67" t="s">
        <v>161</v>
      </c>
      <c r="N22" s="67" t="s">
        <v>161</v>
      </c>
      <c r="O22" s="67" t="s">
        <v>161</v>
      </c>
      <c r="P22" s="67" t="s">
        <v>161</v>
      </c>
      <c r="Q22" s="67" t="s">
        <v>161</v>
      </c>
      <c r="R22" s="67" t="s">
        <v>161</v>
      </c>
    </row>
    <row r="23" spans="1:18" ht="32.25" thickBot="1">
      <c r="A23" s="49">
        <v>18</v>
      </c>
      <c r="B23" s="46" t="s">
        <v>107</v>
      </c>
      <c r="C23" s="47" t="s">
        <v>0</v>
      </c>
      <c r="D23" s="67" t="s">
        <v>161</v>
      </c>
      <c r="E23" s="67" t="s">
        <v>161</v>
      </c>
      <c r="F23" s="67" t="s">
        <v>161</v>
      </c>
      <c r="G23" s="67" t="s">
        <v>161</v>
      </c>
      <c r="H23" s="67" t="s">
        <v>161</v>
      </c>
      <c r="I23" s="67" t="s">
        <v>161</v>
      </c>
      <c r="J23" s="67" t="s">
        <v>161</v>
      </c>
      <c r="K23" s="67" t="s">
        <v>161</v>
      </c>
      <c r="L23" s="67" t="s">
        <v>161</v>
      </c>
      <c r="M23" s="67" t="s">
        <v>161</v>
      </c>
      <c r="N23" s="67" t="s">
        <v>161</v>
      </c>
      <c r="O23" s="67" t="s">
        <v>161</v>
      </c>
      <c r="P23" s="67" t="s">
        <v>161</v>
      </c>
      <c r="Q23" s="67" t="s">
        <v>161</v>
      </c>
      <c r="R23" s="67" t="s">
        <v>161</v>
      </c>
    </row>
    <row r="24" spans="1:18" ht="16.5" thickBot="1">
      <c r="A24" s="49">
        <v>19</v>
      </c>
      <c r="B24" s="238" t="s">
        <v>108</v>
      </c>
      <c r="C24" s="241"/>
      <c r="D24" s="241"/>
      <c r="E24" s="241"/>
      <c r="F24" s="241"/>
      <c r="G24" s="241"/>
      <c r="H24" s="241"/>
      <c r="I24" s="241"/>
      <c r="J24" s="241"/>
      <c r="K24" s="241"/>
      <c r="L24" s="241"/>
      <c r="M24" s="241"/>
      <c r="N24" s="241"/>
      <c r="O24" s="241"/>
      <c r="P24" s="241"/>
      <c r="Q24" s="241"/>
      <c r="R24" s="242"/>
    </row>
    <row r="25" spans="1:18" ht="32.25" thickBot="1">
      <c r="A25" s="49">
        <v>20</v>
      </c>
      <c r="B25" s="46" t="s">
        <v>109</v>
      </c>
      <c r="C25" s="47" t="s">
        <v>58</v>
      </c>
      <c r="D25" s="67" t="s">
        <v>161</v>
      </c>
      <c r="E25" s="67" t="s">
        <v>161</v>
      </c>
      <c r="F25" s="67" t="s">
        <v>161</v>
      </c>
      <c r="G25" s="67" t="s">
        <v>161</v>
      </c>
      <c r="H25" s="67" t="s">
        <v>161</v>
      </c>
      <c r="I25" s="67" t="s">
        <v>161</v>
      </c>
      <c r="J25" s="67" t="s">
        <v>161</v>
      </c>
      <c r="K25" s="67" t="s">
        <v>161</v>
      </c>
      <c r="L25" s="98">
        <f>L7-L10</f>
        <v>1.4192132399999986</v>
      </c>
      <c r="M25" s="98">
        <f aca="true" t="shared" si="1" ref="M25:R25">M7-M10</f>
        <v>1.5728191039999997</v>
      </c>
      <c r="N25" s="98">
        <f t="shared" si="1"/>
        <v>1.6762904650000001</v>
      </c>
      <c r="O25" s="98">
        <f t="shared" si="1"/>
        <v>1.7219190069999994</v>
      </c>
      <c r="P25" s="98">
        <f t="shared" si="1"/>
        <v>1.9298374830000018</v>
      </c>
      <c r="Q25" s="98">
        <f t="shared" si="1"/>
        <v>2.0482020000000016</v>
      </c>
      <c r="R25" s="98">
        <f t="shared" si="1"/>
        <v>2.507616125</v>
      </c>
    </row>
    <row r="26" spans="1:18" ht="32.25" thickBot="1">
      <c r="A26" s="49">
        <v>21</v>
      </c>
      <c r="B26" s="46" t="s">
        <v>110</v>
      </c>
      <c r="C26" s="47" t="s">
        <v>0</v>
      </c>
      <c r="D26" s="67" t="s">
        <v>161</v>
      </c>
      <c r="E26" s="67" t="s">
        <v>161</v>
      </c>
      <c r="F26" s="67" t="s">
        <v>161</v>
      </c>
      <c r="G26" s="67" t="s">
        <v>161</v>
      </c>
      <c r="H26" s="67" t="s">
        <v>161</v>
      </c>
      <c r="I26" s="67" t="s">
        <v>161</v>
      </c>
      <c r="J26" s="67" t="s">
        <v>161</v>
      </c>
      <c r="K26" s="67" t="s">
        <v>161</v>
      </c>
      <c r="L26" s="99">
        <f>L8-L11</f>
        <v>9.275903529411764</v>
      </c>
      <c r="M26" s="99">
        <f aca="true" t="shared" si="2" ref="M26:R26">M8-M11</f>
        <v>10.147220025806455</v>
      </c>
      <c r="N26" s="99">
        <f t="shared" si="2"/>
        <v>10.677009331210186</v>
      </c>
      <c r="O26" s="99">
        <f t="shared" si="2"/>
        <v>10.700000000000003</v>
      </c>
      <c r="P26" s="99">
        <f t="shared" si="2"/>
        <v>11.839493760736204</v>
      </c>
      <c r="Q26" s="99">
        <f t="shared" si="2"/>
        <v>12.338566265060244</v>
      </c>
      <c r="R26" s="99">
        <f t="shared" si="2"/>
        <v>14.926286458333337</v>
      </c>
    </row>
    <row r="27" spans="1:18" ht="15.75">
      <c r="A27" s="27"/>
      <c r="B27" s="51"/>
      <c r="C27" s="52"/>
      <c r="D27" s="53"/>
      <c r="E27" s="53"/>
      <c r="F27" s="53"/>
      <c r="G27" s="53"/>
      <c r="H27" s="53"/>
      <c r="I27" s="53"/>
      <c r="J27" s="53"/>
      <c r="K27" s="53"/>
      <c r="L27" s="53"/>
      <c r="M27" s="53"/>
      <c r="N27" s="53"/>
      <c r="O27" s="53"/>
      <c r="P27" s="53"/>
      <c r="Q27" s="53"/>
      <c r="R27" s="53"/>
    </row>
    <row r="28" spans="1:18" ht="15.75">
      <c r="A28" s="27"/>
      <c r="B28" s="51"/>
      <c r="C28" s="52"/>
      <c r="D28" s="53"/>
      <c r="E28" s="53"/>
      <c r="F28" s="53"/>
      <c r="G28" s="53"/>
      <c r="H28" s="53"/>
      <c r="I28" s="53"/>
      <c r="J28" s="53"/>
      <c r="K28" s="53"/>
      <c r="L28" s="53"/>
      <c r="M28" s="53"/>
      <c r="N28" s="53"/>
      <c r="O28" s="53"/>
      <c r="P28" s="53"/>
      <c r="Q28" s="53"/>
      <c r="R28" s="53"/>
    </row>
    <row r="29" spans="1:18" ht="15.75">
      <c r="A29" s="27"/>
      <c r="B29" s="54" t="s">
        <v>111</v>
      </c>
      <c r="C29" s="52"/>
      <c r="D29" s="53"/>
      <c r="E29" s="53"/>
      <c r="F29" s="53"/>
      <c r="G29" s="53"/>
      <c r="H29" s="53"/>
      <c r="I29" s="53"/>
      <c r="J29" s="53"/>
      <c r="K29" s="53"/>
      <c r="L29" s="53"/>
      <c r="M29" s="53"/>
      <c r="N29" s="53"/>
      <c r="O29" s="53"/>
      <c r="P29" s="53"/>
      <c r="Q29" s="53"/>
      <c r="R29" s="53"/>
    </row>
    <row r="30" spans="1:18" ht="15.75">
      <c r="A30" s="27"/>
      <c r="B30" s="231" t="s">
        <v>112</v>
      </c>
      <c r="C30" s="196"/>
      <c r="D30" s="196"/>
      <c r="E30" s="196"/>
      <c r="F30" s="196"/>
      <c r="G30" s="196"/>
      <c r="H30" s="196"/>
      <c r="I30" s="196"/>
      <c r="J30" s="196"/>
      <c r="K30" s="196"/>
      <c r="L30" s="196"/>
      <c r="M30" s="196"/>
      <c r="N30" s="196"/>
      <c r="O30" s="196"/>
      <c r="P30" s="196"/>
      <c r="Q30" s="196"/>
      <c r="R30" s="196"/>
    </row>
    <row r="31" spans="1:18" ht="15.75">
      <c r="A31" s="8"/>
      <c r="B31" s="232" t="s">
        <v>19</v>
      </c>
      <c r="C31" s="233"/>
      <c r="D31" s="233"/>
      <c r="E31" s="233"/>
      <c r="F31" s="233"/>
      <c r="G31" s="233"/>
      <c r="H31" s="233"/>
      <c r="I31" s="233"/>
      <c r="J31" s="233"/>
      <c r="K31" s="233"/>
      <c r="L31" s="233"/>
      <c r="M31" s="233"/>
      <c r="N31" s="233"/>
      <c r="O31" s="233"/>
      <c r="P31" s="233"/>
      <c r="Q31" s="233"/>
      <c r="R31" s="233"/>
    </row>
    <row r="32" spans="1:18" ht="15">
      <c r="A32" s="8"/>
      <c r="B32" s="232" t="s">
        <v>113</v>
      </c>
      <c r="C32" s="234"/>
      <c r="D32" s="234"/>
      <c r="E32" s="234"/>
      <c r="F32" s="234"/>
      <c r="G32" s="234"/>
      <c r="H32" s="234"/>
      <c r="I32" s="234"/>
      <c r="J32" s="234"/>
      <c r="K32" s="234"/>
      <c r="L32" s="234"/>
      <c r="M32" s="234"/>
      <c r="N32" s="234"/>
      <c r="O32" s="234"/>
      <c r="P32" s="234"/>
      <c r="Q32" s="234"/>
      <c r="R32" s="234"/>
    </row>
    <row r="33" spans="1:18" ht="15">
      <c r="A33" s="8"/>
      <c r="B33" s="55"/>
      <c r="C33" s="56"/>
      <c r="D33" s="56"/>
      <c r="E33" s="56"/>
      <c r="F33" s="56"/>
      <c r="G33" s="56"/>
      <c r="H33" s="56"/>
      <c r="I33" s="56"/>
      <c r="J33" s="56"/>
      <c r="K33" s="56"/>
      <c r="L33" s="56"/>
      <c r="M33" s="56"/>
      <c r="N33" s="56"/>
      <c r="O33" s="56"/>
      <c r="P33" s="56"/>
      <c r="Q33" s="56"/>
      <c r="R33" s="56"/>
    </row>
  </sheetData>
  <sheetProtection/>
  <mergeCells count="9">
    <mergeCell ref="B30:R30"/>
    <mergeCell ref="B31:R31"/>
    <mergeCell ref="B32:R32"/>
    <mergeCell ref="B1:R1"/>
    <mergeCell ref="C4:R4"/>
    <mergeCell ref="B9:R9"/>
    <mergeCell ref="B12:R12"/>
    <mergeCell ref="B21:R21"/>
    <mergeCell ref="B24:R24"/>
  </mergeCells>
  <printOptions/>
  <pageMargins left="0.4" right="0.37" top="0.5" bottom="0.84" header="0.19" footer="0.15"/>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R54"/>
  <sheetViews>
    <sheetView zoomScale="80" zoomScaleNormal="80" zoomScalePageLayoutView="0" workbookViewId="0" topLeftCell="A1">
      <selection activeCell="Q17" sqref="Q17"/>
    </sheetView>
  </sheetViews>
  <sheetFormatPr defaultColWidth="9.140625" defaultRowHeight="15"/>
  <cols>
    <col min="1" max="1" width="4.7109375" style="0" customWidth="1"/>
    <col min="2" max="2" width="21.57421875" style="0" customWidth="1"/>
    <col min="3" max="3" width="16.7109375" style="0" customWidth="1"/>
  </cols>
  <sheetData>
    <row r="1" spans="1:18" ht="36" customHeight="1">
      <c r="A1" s="8"/>
      <c r="B1" s="243" t="s">
        <v>170</v>
      </c>
      <c r="C1" s="243"/>
      <c r="D1" s="243"/>
      <c r="E1" s="243"/>
      <c r="F1" s="243"/>
      <c r="G1" s="243"/>
      <c r="H1" s="243"/>
      <c r="I1" s="243"/>
      <c r="J1" s="243"/>
      <c r="K1" s="243"/>
      <c r="L1" s="243"/>
      <c r="M1" s="243"/>
      <c r="N1" s="243"/>
      <c r="O1" s="243"/>
      <c r="P1" s="243"/>
      <c r="Q1" s="243"/>
      <c r="R1" s="243"/>
    </row>
    <row r="2" spans="1:18" ht="15.75" thickBot="1">
      <c r="A2" s="8"/>
      <c r="B2" s="13"/>
      <c r="C2" s="8"/>
      <c r="D2" s="8"/>
      <c r="E2" s="8"/>
      <c r="F2" s="8"/>
      <c r="G2" s="8"/>
      <c r="H2" s="8"/>
      <c r="I2" s="8"/>
      <c r="J2" s="8"/>
      <c r="K2" s="8"/>
      <c r="L2" s="8"/>
      <c r="M2" s="8"/>
      <c r="N2" s="8"/>
      <c r="O2" s="8"/>
      <c r="P2" s="8"/>
      <c r="Q2" s="8"/>
      <c r="R2" s="8"/>
    </row>
    <row r="3" spans="1:18" ht="16.5" thickBot="1">
      <c r="A3" s="18"/>
      <c r="B3" s="198"/>
      <c r="C3" s="199"/>
      <c r="D3" s="199"/>
      <c r="E3" s="199"/>
      <c r="F3" s="199"/>
      <c r="G3" s="199"/>
      <c r="H3" s="199"/>
      <c r="I3" s="199"/>
      <c r="J3" s="199"/>
      <c r="K3" s="199"/>
      <c r="L3" s="199"/>
      <c r="M3" s="199"/>
      <c r="N3" s="199"/>
      <c r="O3" s="199"/>
      <c r="P3" s="199"/>
      <c r="Q3" s="199"/>
      <c r="R3" s="200"/>
    </row>
    <row r="4" spans="1:18" ht="16.5" thickBot="1">
      <c r="A4" s="17"/>
      <c r="B4" s="21"/>
      <c r="C4" s="24" t="s">
        <v>18</v>
      </c>
      <c r="D4" s="24">
        <v>1990</v>
      </c>
      <c r="E4" s="24">
        <v>1995</v>
      </c>
      <c r="F4" s="24">
        <v>2000</v>
      </c>
      <c r="G4" s="24">
        <v>2001</v>
      </c>
      <c r="H4" s="24">
        <v>2002</v>
      </c>
      <c r="I4" s="31">
        <v>2003</v>
      </c>
      <c r="J4" s="31">
        <v>2004</v>
      </c>
      <c r="K4" s="31">
        <v>2005</v>
      </c>
      <c r="L4" s="31">
        <v>2006</v>
      </c>
      <c r="M4" s="31">
        <v>2007</v>
      </c>
      <c r="N4" s="31">
        <v>2008</v>
      </c>
      <c r="O4" s="31">
        <v>2009</v>
      </c>
      <c r="P4" s="31">
        <v>2010</v>
      </c>
      <c r="Q4" s="31">
        <v>2011</v>
      </c>
      <c r="R4" s="20">
        <v>2012</v>
      </c>
    </row>
    <row r="5" spans="1:18" ht="15.75" thickBot="1">
      <c r="A5" s="17"/>
      <c r="B5" s="238" t="s">
        <v>118</v>
      </c>
      <c r="C5" s="204"/>
      <c r="D5" s="204"/>
      <c r="E5" s="204"/>
      <c r="F5" s="204"/>
      <c r="G5" s="204"/>
      <c r="H5" s="204"/>
      <c r="I5" s="204"/>
      <c r="J5" s="204"/>
      <c r="K5" s="204"/>
      <c r="L5" s="204"/>
      <c r="M5" s="204"/>
      <c r="N5" s="204"/>
      <c r="O5" s="204"/>
      <c r="P5" s="204"/>
      <c r="Q5" s="204"/>
      <c r="R5" s="205"/>
    </row>
    <row r="6" spans="1:18" ht="15.75" thickBot="1">
      <c r="A6" s="17"/>
      <c r="B6" s="244" t="s">
        <v>119</v>
      </c>
      <c r="C6" s="245"/>
      <c r="D6" s="245"/>
      <c r="E6" s="245"/>
      <c r="F6" s="245"/>
      <c r="G6" s="245"/>
      <c r="H6" s="245"/>
      <c r="I6" s="245"/>
      <c r="J6" s="245"/>
      <c r="K6" s="245"/>
      <c r="L6" s="245"/>
      <c r="M6" s="245"/>
      <c r="N6" s="245"/>
      <c r="O6" s="245"/>
      <c r="P6" s="245"/>
      <c r="Q6" s="245"/>
      <c r="R6" s="246"/>
    </row>
    <row r="7" spans="1:18" ht="16.5" thickBot="1">
      <c r="A7" s="16">
        <v>1</v>
      </c>
      <c r="B7" s="38" t="s">
        <v>120</v>
      </c>
      <c r="C7" s="81" t="s">
        <v>174</v>
      </c>
      <c r="D7" s="67" t="s">
        <v>161</v>
      </c>
      <c r="E7" s="67" t="s">
        <v>161</v>
      </c>
      <c r="F7" s="67" t="s">
        <v>161</v>
      </c>
      <c r="G7" s="67" t="s">
        <v>161</v>
      </c>
      <c r="H7" s="67" t="s">
        <v>161</v>
      </c>
      <c r="I7" s="67" t="s">
        <v>161</v>
      </c>
      <c r="J7" s="67" t="s">
        <v>161</v>
      </c>
      <c r="K7" s="67" t="s">
        <v>161</v>
      </c>
      <c r="L7" s="67" t="s">
        <v>161</v>
      </c>
      <c r="M7" s="67" t="s">
        <v>161</v>
      </c>
      <c r="N7" s="67" t="s">
        <v>161</v>
      </c>
      <c r="O7" s="67" t="s">
        <v>161</v>
      </c>
      <c r="P7" s="67" t="s">
        <v>161</v>
      </c>
      <c r="Q7" s="67" t="s">
        <v>161</v>
      </c>
      <c r="R7" s="67">
        <v>315</v>
      </c>
    </row>
    <row r="8" spans="1:18" ht="54.75" customHeight="1" thickBot="1">
      <c r="A8" s="57">
        <v>2</v>
      </c>
      <c r="B8" s="38" t="s">
        <v>121</v>
      </c>
      <c r="C8" s="58" t="s">
        <v>122</v>
      </c>
      <c r="D8" s="67" t="s">
        <v>161</v>
      </c>
      <c r="E8" s="67" t="s">
        <v>161</v>
      </c>
      <c r="F8" s="67" t="s">
        <v>161</v>
      </c>
      <c r="G8" s="67" t="s">
        <v>161</v>
      </c>
      <c r="H8" s="67" t="s">
        <v>161</v>
      </c>
      <c r="I8" s="67" t="s">
        <v>161</v>
      </c>
      <c r="J8" s="67" t="s">
        <v>161</v>
      </c>
      <c r="K8" s="67" t="s">
        <v>161</v>
      </c>
      <c r="L8" s="67" t="s">
        <v>161</v>
      </c>
      <c r="M8" s="67" t="s">
        <v>161</v>
      </c>
      <c r="N8" s="67" t="s">
        <v>161</v>
      </c>
      <c r="O8" s="67" t="s">
        <v>161</v>
      </c>
      <c r="P8" s="67">
        <v>1004.3</v>
      </c>
      <c r="Q8" s="67">
        <v>1017.5</v>
      </c>
      <c r="R8" s="67">
        <v>1086.4</v>
      </c>
    </row>
    <row r="9" spans="1:18" ht="51.75" customHeight="1" thickBot="1">
      <c r="A9" s="57">
        <v>3</v>
      </c>
      <c r="B9" s="38" t="s">
        <v>123</v>
      </c>
      <c r="C9" s="58" t="s">
        <v>124</v>
      </c>
      <c r="D9" s="67" t="s">
        <v>161</v>
      </c>
      <c r="E9" s="67" t="s">
        <v>161</v>
      </c>
      <c r="F9" s="67" t="s">
        <v>161</v>
      </c>
      <c r="G9" s="67" t="s">
        <v>161</v>
      </c>
      <c r="H9" s="67" t="s">
        <v>161</v>
      </c>
      <c r="I9" s="67" t="s">
        <v>161</v>
      </c>
      <c r="J9" s="67" t="s">
        <v>161</v>
      </c>
      <c r="K9" s="67" t="s">
        <v>161</v>
      </c>
      <c r="L9" s="67" t="s">
        <v>161</v>
      </c>
      <c r="M9" s="67" t="s">
        <v>161</v>
      </c>
      <c r="N9" s="67" t="s">
        <v>161</v>
      </c>
      <c r="O9" s="67" t="s">
        <v>161</v>
      </c>
      <c r="P9" s="67" t="s">
        <v>161</v>
      </c>
      <c r="Q9" s="67" t="s">
        <v>161</v>
      </c>
      <c r="R9" s="67" t="s">
        <v>161</v>
      </c>
    </row>
    <row r="10" spans="1:18" ht="54" customHeight="1" thickBot="1">
      <c r="A10" s="57">
        <v>4</v>
      </c>
      <c r="B10" s="38" t="s">
        <v>125</v>
      </c>
      <c r="C10" s="58" t="s">
        <v>122</v>
      </c>
      <c r="D10" s="67" t="s">
        <v>161</v>
      </c>
      <c r="E10" s="67" t="s">
        <v>161</v>
      </c>
      <c r="F10" s="67">
        <v>614.5</v>
      </c>
      <c r="G10" s="67">
        <v>583.3</v>
      </c>
      <c r="H10" s="67">
        <v>562.8</v>
      </c>
      <c r="I10" s="67">
        <v>546.3</v>
      </c>
      <c r="J10" s="67">
        <v>537.7</v>
      </c>
      <c r="K10" s="67">
        <v>514.7</v>
      </c>
      <c r="L10" s="67">
        <v>552.5</v>
      </c>
      <c r="M10" s="67">
        <v>555.4</v>
      </c>
      <c r="N10" s="67">
        <v>556.3</v>
      </c>
      <c r="O10" s="67">
        <v>576</v>
      </c>
      <c r="P10" s="67">
        <v>592.2</v>
      </c>
      <c r="Q10" s="67">
        <v>597.3</v>
      </c>
      <c r="R10" s="67">
        <v>600.2</v>
      </c>
    </row>
    <row r="11" spans="1:18" ht="48" thickBot="1">
      <c r="A11" s="57">
        <v>5</v>
      </c>
      <c r="B11" s="38" t="s">
        <v>126</v>
      </c>
      <c r="C11" s="58" t="s">
        <v>124</v>
      </c>
      <c r="D11" s="67" t="s">
        <v>161</v>
      </c>
      <c r="E11" s="67" t="s">
        <v>161</v>
      </c>
      <c r="F11" s="67" t="s">
        <v>161</v>
      </c>
      <c r="G11" s="67" t="s">
        <v>161</v>
      </c>
      <c r="H11" s="67" t="s">
        <v>161</v>
      </c>
      <c r="I11" s="67" t="s">
        <v>161</v>
      </c>
      <c r="J11" s="67" t="s">
        <v>161</v>
      </c>
      <c r="K11" s="67" t="s">
        <v>161</v>
      </c>
      <c r="L11" s="67" t="s">
        <v>161</v>
      </c>
      <c r="M11" s="67" t="s">
        <v>161</v>
      </c>
      <c r="N11" s="67" t="s">
        <v>161</v>
      </c>
      <c r="O11" s="67" t="s">
        <v>161</v>
      </c>
      <c r="P11" s="67" t="s">
        <v>161</v>
      </c>
      <c r="Q11" s="67" t="s">
        <v>161</v>
      </c>
      <c r="R11" s="67" t="s">
        <v>161</v>
      </c>
    </row>
    <row r="12" spans="1:18" ht="15.75" thickBot="1">
      <c r="A12" s="16">
        <v>6</v>
      </c>
      <c r="B12" s="160" t="s">
        <v>127</v>
      </c>
      <c r="C12" s="169"/>
      <c r="D12" s="169"/>
      <c r="E12" s="169"/>
      <c r="F12" s="169"/>
      <c r="G12" s="169"/>
      <c r="H12" s="169"/>
      <c r="I12" s="169"/>
      <c r="J12" s="169"/>
      <c r="K12" s="169"/>
      <c r="L12" s="169"/>
      <c r="M12" s="169"/>
      <c r="N12" s="169"/>
      <c r="O12" s="169"/>
      <c r="P12" s="169"/>
      <c r="Q12" s="169"/>
      <c r="R12" s="170"/>
    </row>
    <row r="13" spans="1:18" ht="16.5" thickBot="1">
      <c r="A13" s="57">
        <v>7</v>
      </c>
      <c r="B13" s="38" t="s">
        <v>120</v>
      </c>
      <c r="C13" s="24" t="s">
        <v>1</v>
      </c>
      <c r="D13" s="67" t="s">
        <v>161</v>
      </c>
      <c r="E13" s="67" t="s">
        <v>161</v>
      </c>
      <c r="F13" s="67" t="s">
        <v>161</v>
      </c>
      <c r="G13" s="67" t="s">
        <v>161</v>
      </c>
      <c r="H13" s="67" t="s">
        <v>161</v>
      </c>
      <c r="I13" s="67" t="s">
        <v>161</v>
      </c>
      <c r="J13" s="67" t="s">
        <v>161</v>
      </c>
      <c r="K13" s="67" t="s">
        <v>161</v>
      </c>
      <c r="L13" s="67" t="s">
        <v>161</v>
      </c>
      <c r="M13" s="67" t="s">
        <v>161</v>
      </c>
      <c r="N13" s="67" t="s">
        <v>161</v>
      </c>
      <c r="O13" s="67" t="s">
        <v>161</v>
      </c>
      <c r="P13" s="67" t="s">
        <v>161</v>
      </c>
      <c r="Q13" s="67" t="s">
        <v>161</v>
      </c>
      <c r="R13" s="67" t="s">
        <v>161</v>
      </c>
    </row>
    <row r="14" spans="1:18" ht="48" thickBot="1">
      <c r="A14" s="59">
        <v>8</v>
      </c>
      <c r="B14" s="38" t="s">
        <v>121</v>
      </c>
      <c r="C14" s="58" t="s">
        <v>122</v>
      </c>
      <c r="D14" s="67" t="s">
        <v>161</v>
      </c>
      <c r="E14" s="67" t="s">
        <v>161</v>
      </c>
      <c r="F14" s="67" t="s">
        <v>161</v>
      </c>
      <c r="G14" s="67" t="s">
        <v>161</v>
      </c>
      <c r="H14" s="67" t="s">
        <v>161</v>
      </c>
      <c r="I14" s="67" t="s">
        <v>161</v>
      </c>
      <c r="J14" s="67" t="s">
        <v>161</v>
      </c>
      <c r="K14" s="67" t="s">
        <v>161</v>
      </c>
      <c r="L14" s="67" t="s">
        <v>161</v>
      </c>
      <c r="M14" s="67" t="s">
        <v>161</v>
      </c>
      <c r="N14" s="67" t="s">
        <v>161</v>
      </c>
      <c r="O14" s="67" t="s">
        <v>161</v>
      </c>
      <c r="P14" s="67">
        <v>971.4</v>
      </c>
      <c r="Q14" s="67">
        <v>1001.5</v>
      </c>
      <c r="R14" s="67">
        <v>1049.6</v>
      </c>
    </row>
    <row r="15" spans="1:18" ht="48" thickBot="1">
      <c r="A15" s="57">
        <v>9</v>
      </c>
      <c r="B15" s="38" t="s">
        <v>123</v>
      </c>
      <c r="C15" s="58" t="s">
        <v>124</v>
      </c>
      <c r="D15" s="67" t="s">
        <v>161</v>
      </c>
      <c r="E15" s="67" t="s">
        <v>161</v>
      </c>
      <c r="F15" s="67" t="s">
        <v>161</v>
      </c>
      <c r="G15" s="67" t="s">
        <v>161</v>
      </c>
      <c r="H15" s="67" t="s">
        <v>161</v>
      </c>
      <c r="I15" s="67" t="s">
        <v>161</v>
      </c>
      <c r="J15" s="67" t="s">
        <v>161</v>
      </c>
      <c r="K15" s="67" t="s">
        <v>161</v>
      </c>
      <c r="L15" s="67" t="s">
        <v>161</v>
      </c>
      <c r="M15" s="67" t="s">
        <v>161</v>
      </c>
      <c r="N15" s="67" t="s">
        <v>161</v>
      </c>
      <c r="O15" s="67" t="s">
        <v>161</v>
      </c>
      <c r="P15" s="67" t="s">
        <v>161</v>
      </c>
      <c r="Q15" s="67" t="s">
        <v>161</v>
      </c>
      <c r="R15" s="67" t="s">
        <v>161</v>
      </c>
    </row>
    <row r="16" spans="1:18" ht="48" thickBot="1">
      <c r="A16" s="16">
        <v>10</v>
      </c>
      <c r="B16" s="38" t="s">
        <v>125</v>
      </c>
      <c r="C16" s="58" t="s">
        <v>122</v>
      </c>
      <c r="D16" s="67" t="s">
        <v>161</v>
      </c>
      <c r="E16" s="67" t="s">
        <v>161</v>
      </c>
      <c r="F16" s="67">
        <v>549.4</v>
      </c>
      <c r="G16" s="67">
        <v>539.8</v>
      </c>
      <c r="H16" s="67">
        <v>518.1</v>
      </c>
      <c r="I16" s="67">
        <v>511.2</v>
      </c>
      <c r="J16" s="67">
        <v>502.4</v>
      </c>
      <c r="K16" s="67">
        <v>482.9</v>
      </c>
      <c r="L16" s="67">
        <v>487.5</v>
      </c>
      <c r="M16" s="67">
        <v>493.9</v>
      </c>
      <c r="N16" s="67">
        <v>494.5</v>
      </c>
      <c r="O16" s="67">
        <v>534.5</v>
      </c>
      <c r="P16" s="67">
        <v>528.3</v>
      </c>
      <c r="Q16" s="67">
        <v>535.4</v>
      </c>
      <c r="R16" s="67">
        <v>544.6</v>
      </c>
    </row>
    <row r="17" spans="1:18" ht="48" thickBot="1">
      <c r="A17" s="57">
        <v>11</v>
      </c>
      <c r="B17" s="38" t="s">
        <v>126</v>
      </c>
      <c r="C17" s="58" t="s">
        <v>124</v>
      </c>
      <c r="D17" s="67" t="s">
        <v>161</v>
      </c>
      <c r="E17" s="67" t="s">
        <v>161</v>
      </c>
      <c r="F17" s="67" t="s">
        <v>161</v>
      </c>
      <c r="G17" s="67" t="s">
        <v>161</v>
      </c>
      <c r="H17" s="67" t="s">
        <v>161</v>
      </c>
      <c r="I17" s="67" t="s">
        <v>161</v>
      </c>
      <c r="J17" s="67" t="s">
        <v>161</v>
      </c>
      <c r="K17" s="67" t="s">
        <v>161</v>
      </c>
      <c r="L17" s="67" t="s">
        <v>161</v>
      </c>
      <c r="M17" s="67" t="s">
        <v>161</v>
      </c>
      <c r="N17" s="67" t="s">
        <v>161</v>
      </c>
      <c r="O17" s="67" t="s">
        <v>161</v>
      </c>
      <c r="P17" s="67" t="s">
        <v>161</v>
      </c>
      <c r="Q17" s="67" t="s">
        <v>161</v>
      </c>
      <c r="R17" s="67" t="s">
        <v>161</v>
      </c>
    </row>
    <row r="18" spans="1:18" ht="15.75" thickBot="1">
      <c r="A18" s="16">
        <v>12</v>
      </c>
      <c r="B18" s="160" t="s">
        <v>128</v>
      </c>
      <c r="C18" s="169"/>
      <c r="D18" s="169"/>
      <c r="E18" s="169"/>
      <c r="F18" s="169"/>
      <c r="G18" s="169"/>
      <c r="H18" s="169"/>
      <c r="I18" s="169"/>
      <c r="J18" s="169"/>
      <c r="K18" s="169"/>
      <c r="L18" s="169"/>
      <c r="M18" s="169"/>
      <c r="N18" s="169"/>
      <c r="O18" s="169"/>
      <c r="P18" s="169"/>
      <c r="Q18" s="169"/>
      <c r="R18" s="170"/>
    </row>
    <row r="19" spans="1:18" ht="16.5" thickBot="1">
      <c r="A19" s="57">
        <v>13</v>
      </c>
      <c r="B19" s="38" t="s">
        <v>120</v>
      </c>
      <c r="C19" s="24" t="s">
        <v>1</v>
      </c>
      <c r="D19" s="67" t="s">
        <v>161</v>
      </c>
      <c r="E19" s="67" t="s">
        <v>161</v>
      </c>
      <c r="F19" s="67" t="s">
        <v>161</v>
      </c>
      <c r="G19" s="67" t="s">
        <v>161</v>
      </c>
      <c r="H19" s="67" t="s">
        <v>161</v>
      </c>
      <c r="I19" s="67" t="s">
        <v>161</v>
      </c>
      <c r="J19" s="67" t="s">
        <v>161</v>
      </c>
      <c r="K19" s="67" t="s">
        <v>161</v>
      </c>
      <c r="L19" s="67" t="s">
        <v>161</v>
      </c>
      <c r="M19" s="67" t="s">
        <v>161</v>
      </c>
      <c r="N19" s="67" t="s">
        <v>161</v>
      </c>
      <c r="O19" s="67" t="s">
        <v>161</v>
      </c>
      <c r="P19" s="67" t="s">
        <v>161</v>
      </c>
      <c r="Q19" s="67" t="s">
        <v>161</v>
      </c>
      <c r="R19" s="67" t="s">
        <v>161</v>
      </c>
    </row>
    <row r="20" spans="1:18" ht="48" thickBot="1">
      <c r="A20" s="16">
        <v>14</v>
      </c>
      <c r="B20" s="38" t="s">
        <v>121</v>
      </c>
      <c r="C20" s="58" t="s">
        <v>122</v>
      </c>
      <c r="D20" s="67" t="s">
        <v>161</v>
      </c>
      <c r="E20" s="67" t="s">
        <v>161</v>
      </c>
      <c r="F20" s="67" t="s">
        <v>161</v>
      </c>
      <c r="G20" s="67" t="s">
        <v>161</v>
      </c>
      <c r="H20" s="67" t="s">
        <v>161</v>
      </c>
      <c r="I20" s="67" t="s">
        <v>161</v>
      </c>
      <c r="J20" s="67" t="s">
        <v>161</v>
      </c>
      <c r="K20" s="67" t="s">
        <v>161</v>
      </c>
      <c r="L20" s="67" t="s">
        <v>161</v>
      </c>
      <c r="M20" s="67" t="s">
        <v>161</v>
      </c>
      <c r="N20" s="67" t="s">
        <v>161</v>
      </c>
      <c r="O20" s="67" t="s">
        <v>161</v>
      </c>
      <c r="P20" s="67" t="s">
        <v>161</v>
      </c>
      <c r="Q20" s="67" t="s">
        <v>161</v>
      </c>
      <c r="R20" s="67" t="s">
        <v>161</v>
      </c>
    </row>
    <row r="21" spans="1:18" ht="48" thickBot="1">
      <c r="A21" s="60">
        <v>15</v>
      </c>
      <c r="B21" s="38" t="s">
        <v>123</v>
      </c>
      <c r="C21" s="58" t="s">
        <v>124</v>
      </c>
      <c r="D21" s="67" t="s">
        <v>161</v>
      </c>
      <c r="E21" s="67" t="s">
        <v>161</v>
      </c>
      <c r="F21" s="67" t="s">
        <v>161</v>
      </c>
      <c r="G21" s="67" t="s">
        <v>161</v>
      </c>
      <c r="H21" s="67" t="s">
        <v>161</v>
      </c>
      <c r="I21" s="67" t="s">
        <v>161</v>
      </c>
      <c r="J21" s="67" t="s">
        <v>161</v>
      </c>
      <c r="K21" s="67" t="s">
        <v>161</v>
      </c>
      <c r="L21" s="67" t="s">
        <v>161</v>
      </c>
      <c r="M21" s="67" t="s">
        <v>161</v>
      </c>
      <c r="N21" s="67" t="s">
        <v>161</v>
      </c>
      <c r="O21" s="67" t="s">
        <v>161</v>
      </c>
      <c r="P21" s="67" t="s">
        <v>161</v>
      </c>
      <c r="Q21" s="67" t="s">
        <v>161</v>
      </c>
      <c r="R21" s="67" t="s">
        <v>161</v>
      </c>
    </row>
    <row r="22" spans="1:18" ht="48" thickBot="1">
      <c r="A22" s="16">
        <v>16</v>
      </c>
      <c r="B22" s="38" t="s">
        <v>125</v>
      </c>
      <c r="C22" s="58" t="s">
        <v>122</v>
      </c>
      <c r="D22" s="67" t="s">
        <v>161</v>
      </c>
      <c r="E22" s="67" t="s">
        <v>161</v>
      </c>
      <c r="F22" s="67" t="s">
        <v>161</v>
      </c>
      <c r="G22" s="67" t="s">
        <v>161</v>
      </c>
      <c r="H22" s="67" t="s">
        <v>161</v>
      </c>
      <c r="I22" s="67" t="s">
        <v>161</v>
      </c>
      <c r="J22" s="67" t="s">
        <v>161</v>
      </c>
      <c r="K22" s="67" t="s">
        <v>161</v>
      </c>
      <c r="L22" s="67" t="s">
        <v>161</v>
      </c>
      <c r="M22" s="67" t="s">
        <v>161</v>
      </c>
      <c r="N22" s="67" t="s">
        <v>161</v>
      </c>
      <c r="O22" s="67" t="s">
        <v>161</v>
      </c>
      <c r="P22" s="67" t="s">
        <v>161</v>
      </c>
      <c r="Q22" s="67" t="s">
        <v>161</v>
      </c>
      <c r="R22" s="67" t="s">
        <v>161</v>
      </c>
    </row>
    <row r="23" spans="1:18" ht="48" thickBot="1">
      <c r="A23" s="16">
        <v>17</v>
      </c>
      <c r="B23" s="38" t="s">
        <v>126</v>
      </c>
      <c r="C23" s="58" t="s">
        <v>124</v>
      </c>
      <c r="D23" s="67" t="s">
        <v>161</v>
      </c>
      <c r="E23" s="67" t="s">
        <v>161</v>
      </c>
      <c r="F23" s="67" t="s">
        <v>161</v>
      </c>
      <c r="G23" s="67" t="s">
        <v>161</v>
      </c>
      <c r="H23" s="67" t="s">
        <v>161</v>
      </c>
      <c r="I23" s="67" t="s">
        <v>161</v>
      </c>
      <c r="J23" s="67" t="s">
        <v>161</v>
      </c>
      <c r="K23" s="67" t="s">
        <v>161</v>
      </c>
      <c r="L23" s="67" t="s">
        <v>161</v>
      </c>
      <c r="M23" s="67" t="s">
        <v>161</v>
      </c>
      <c r="N23" s="67" t="s">
        <v>161</v>
      </c>
      <c r="O23" s="67" t="s">
        <v>161</v>
      </c>
      <c r="P23" s="67" t="s">
        <v>161</v>
      </c>
      <c r="Q23" s="67" t="s">
        <v>161</v>
      </c>
      <c r="R23" s="67" t="s">
        <v>161</v>
      </c>
    </row>
    <row r="24" spans="1:18" ht="15.75" thickBot="1">
      <c r="A24" s="16">
        <v>18</v>
      </c>
      <c r="B24" s="238" t="s">
        <v>129</v>
      </c>
      <c r="C24" s="239"/>
      <c r="D24" s="239"/>
      <c r="E24" s="239"/>
      <c r="F24" s="239"/>
      <c r="G24" s="239"/>
      <c r="H24" s="239"/>
      <c r="I24" s="239"/>
      <c r="J24" s="239"/>
      <c r="K24" s="239"/>
      <c r="L24" s="239"/>
      <c r="M24" s="239"/>
      <c r="N24" s="239"/>
      <c r="O24" s="239"/>
      <c r="P24" s="239"/>
      <c r="Q24" s="239"/>
      <c r="R24" s="240"/>
    </row>
    <row r="25" spans="1:18" ht="16.5" thickBot="1">
      <c r="A25" s="16">
        <v>19</v>
      </c>
      <c r="B25" s="38" t="s">
        <v>120</v>
      </c>
      <c r="C25" s="24" t="s">
        <v>1</v>
      </c>
      <c r="D25" s="67" t="s">
        <v>161</v>
      </c>
      <c r="E25" s="67" t="s">
        <v>161</v>
      </c>
      <c r="F25" s="67" t="s">
        <v>161</v>
      </c>
      <c r="G25" s="67" t="s">
        <v>161</v>
      </c>
      <c r="H25" s="67" t="s">
        <v>161</v>
      </c>
      <c r="I25" s="67" t="s">
        <v>161</v>
      </c>
      <c r="J25" s="67" t="s">
        <v>161</v>
      </c>
      <c r="K25" s="67" t="s">
        <v>161</v>
      </c>
      <c r="L25" s="67" t="s">
        <v>161</v>
      </c>
      <c r="M25" s="67" t="s">
        <v>161</v>
      </c>
      <c r="N25" s="67" t="s">
        <v>161</v>
      </c>
      <c r="O25" s="67" t="s">
        <v>161</v>
      </c>
      <c r="P25" s="67" t="s">
        <v>161</v>
      </c>
      <c r="Q25" s="67" t="s">
        <v>161</v>
      </c>
      <c r="R25" s="67" t="s">
        <v>161</v>
      </c>
    </row>
    <row r="26" spans="1:18" ht="48" thickBot="1">
      <c r="A26" s="16">
        <v>20</v>
      </c>
      <c r="B26" s="38" t="s">
        <v>121</v>
      </c>
      <c r="C26" s="58" t="s">
        <v>122</v>
      </c>
      <c r="D26" s="67" t="s">
        <v>161</v>
      </c>
      <c r="E26" s="67" t="s">
        <v>161</v>
      </c>
      <c r="F26" s="67" t="s">
        <v>161</v>
      </c>
      <c r="G26" s="67" t="s">
        <v>161</v>
      </c>
      <c r="H26" s="67" t="s">
        <v>161</v>
      </c>
      <c r="I26" s="67" t="s">
        <v>161</v>
      </c>
      <c r="J26" s="67" t="s">
        <v>161</v>
      </c>
      <c r="K26" s="67" t="s">
        <v>161</v>
      </c>
      <c r="L26" s="67" t="s">
        <v>161</v>
      </c>
      <c r="M26" s="67" t="s">
        <v>161</v>
      </c>
      <c r="N26" s="67" t="s">
        <v>161</v>
      </c>
      <c r="O26" s="67" t="s">
        <v>161</v>
      </c>
      <c r="P26" s="67" t="s">
        <v>161</v>
      </c>
      <c r="Q26" s="67" t="s">
        <v>161</v>
      </c>
      <c r="R26" s="67" t="s">
        <v>161</v>
      </c>
    </row>
    <row r="27" spans="1:18" ht="48" thickBot="1">
      <c r="A27" s="16">
        <v>21</v>
      </c>
      <c r="B27" s="38" t="s">
        <v>123</v>
      </c>
      <c r="C27" s="24" t="s">
        <v>130</v>
      </c>
      <c r="D27" s="67" t="s">
        <v>161</v>
      </c>
      <c r="E27" s="67" t="s">
        <v>161</v>
      </c>
      <c r="F27" s="67" t="s">
        <v>161</v>
      </c>
      <c r="G27" s="67" t="s">
        <v>161</v>
      </c>
      <c r="H27" s="67" t="s">
        <v>161</v>
      </c>
      <c r="I27" s="67" t="s">
        <v>161</v>
      </c>
      <c r="J27" s="67" t="s">
        <v>161</v>
      </c>
      <c r="K27" s="67" t="s">
        <v>161</v>
      </c>
      <c r="L27" s="67" t="s">
        <v>161</v>
      </c>
      <c r="M27" s="67" t="s">
        <v>161</v>
      </c>
      <c r="N27" s="67" t="s">
        <v>161</v>
      </c>
      <c r="O27" s="67" t="s">
        <v>161</v>
      </c>
      <c r="P27" s="67" t="s">
        <v>161</v>
      </c>
      <c r="Q27" s="67" t="s">
        <v>161</v>
      </c>
      <c r="R27" s="67" t="s">
        <v>161</v>
      </c>
    </row>
    <row r="28" spans="1:18" ht="48" thickBot="1">
      <c r="A28" s="16">
        <v>22</v>
      </c>
      <c r="B28" s="38" t="s">
        <v>125</v>
      </c>
      <c r="C28" s="58" t="s">
        <v>131</v>
      </c>
      <c r="D28" s="67" t="s">
        <v>161</v>
      </c>
      <c r="E28" s="67" t="s">
        <v>161</v>
      </c>
      <c r="F28" s="67" t="s">
        <v>161</v>
      </c>
      <c r="G28" s="67" t="s">
        <v>161</v>
      </c>
      <c r="H28" s="67" t="s">
        <v>161</v>
      </c>
      <c r="I28" s="67" t="s">
        <v>161</v>
      </c>
      <c r="J28" s="67" t="s">
        <v>161</v>
      </c>
      <c r="K28" s="67" t="s">
        <v>161</v>
      </c>
      <c r="L28" s="67" t="s">
        <v>161</v>
      </c>
      <c r="M28" s="67" t="s">
        <v>161</v>
      </c>
      <c r="N28" s="67" t="s">
        <v>161</v>
      </c>
      <c r="O28" s="67" t="s">
        <v>161</v>
      </c>
      <c r="P28" s="67" t="s">
        <v>161</v>
      </c>
      <c r="Q28" s="67" t="s">
        <v>161</v>
      </c>
      <c r="R28" s="67" t="s">
        <v>161</v>
      </c>
    </row>
    <row r="29" spans="1:18" ht="48" thickBot="1">
      <c r="A29" s="16">
        <v>23</v>
      </c>
      <c r="B29" s="38" t="s">
        <v>126</v>
      </c>
      <c r="C29" s="24" t="s">
        <v>130</v>
      </c>
      <c r="D29" s="67" t="s">
        <v>161</v>
      </c>
      <c r="E29" s="67" t="s">
        <v>161</v>
      </c>
      <c r="F29" s="67" t="s">
        <v>161</v>
      </c>
      <c r="G29" s="67" t="s">
        <v>161</v>
      </c>
      <c r="H29" s="67" t="s">
        <v>161</v>
      </c>
      <c r="I29" s="67" t="s">
        <v>161</v>
      </c>
      <c r="J29" s="67" t="s">
        <v>161</v>
      </c>
      <c r="K29" s="67" t="s">
        <v>161</v>
      </c>
      <c r="L29" s="67" t="s">
        <v>161</v>
      </c>
      <c r="M29" s="67" t="s">
        <v>161</v>
      </c>
      <c r="N29" s="67" t="s">
        <v>161</v>
      </c>
      <c r="O29" s="67" t="s">
        <v>161</v>
      </c>
      <c r="P29" s="67" t="s">
        <v>161</v>
      </c>
      <c r="Q29" s="67" t="s">
        <v>161</v>
      </c>
      <c r="R29" s="67" t="s">
        <v>161</v>
      </c>
    </row>
    <row r="30" spans="1:18" ht="15.75" thickBot="1">
      <c r="A30" s="16">
        <v>24</v>
      </c>
      <c r="B30" s="238" t="s">
        <v>132</v>
      </c>
      <c r="C30" s="204"/>
      <c r="D30" s="204"/>
      <c r="E30" s="204"/>
      <c r="F30" s="204"/>
      <c r="G30" s="204"/>
      <c r="H30" s="204"/>
      <c r="I30" s="204"/>
      <c r="J30" s="204"/>
      <c r="K30" s="204"/>
      <c r="L30" s="204"/>
      <c r="M30" s="204"/>
      <c r="N30" s="204"/>
      <c r="O30" s="204"/>
      <c r="P30" s="204"/>
      <c r="Q30" s="204"/>
      <c r="R30" s="205"/>
    </row>
    <row r="31" spans="1:18" ht="15.75" thickBot="1">
      <c r="A31" s="16">
        <v>25</v>
      </c>
      <c r="B31" s="160" t="s">
        <v>119</v>
      </c>
      <c r="C31" s="169"/>
      <c r="D31" s="169"/>
      <c r="E31" s="169"/>
      <c r="F31" s="169"/>
      <c r="G31" s="169"/>
      <c r="H31" s="169"/>
      <c r="I31" s="169"/>
      <c r="J31" s="169"/>
      <c r="K31" s="169"/>
      <c r="L31" s="169"/>
      <c r="M31" s="169"/>
      <c r="N31" s="169"/>
      <c r="O31" s="169"/>
      <c r="P31" s="169"/>
      <c r="Q31" s="169"/>
      <c r="R31" s="170"/>
    </row>
    <row r="32" spans="1:18" ht="16.5" thickBot="1">
      <c r="A32" s="16">
        <v>26</v>
      </c>
      <c r="B32" s="38" t="s">
        <v>120</v>
      </c>
      <c r="C32" s="24" t="s">
        <v>1</v>
      </c>
      <c r="D32" s="67" t="s">
        <v>161</v>
      </c>
      <c r="E32" s="67" t="s">
        <v>161</v>
      </c>
      <c r="F32" s="67" t="s">
        <v>161</v>
      </c>
      <c r="G32" s="67" t="s">
        <v>161</v>
      </c>
      <c r="H32" s="67" t="s">
        <v>161</v>
      </c>
      <c r="I32" s="67" t="s">
        <v>161</v>
      </c>
      <c r="J32" s="67" t="s">
        <v>161</v>
      </c>
      <c r="K32" s="67" t="s">
        <v>161</v>
      </c>
      <c r="L32" s="67" t="s">
        <v>161</v>
      </c>
      <c r="M32" s="67" t="s">
        <v>161</v>
      </c>
      <c r="N32" s="67" t="s">
        <v>161</v>
      </c>
      <c r="O32" s="67" t="s">
        <v>161</v>
      </c>
      <c r="P32" s="67" t="s">
        <v>161</v>
      </c>
      <c r="Q32" s="67" t="s">
        <v>161</v>
      </c>
      <c r="R32" s="67" t="s">
        <v>161</v>
      </c>
    </row>
    <row r="33" spans="1:18" ht="48" thickBot="1">
      <c r="A33" s="16">
        <v>27</v>
      </c>
      <c r="B33" s="38" t="s">
        <v>121</v>
      </c>
      <c r="C33" s="61" t="s">
        <v>133</v>
      </c>
      <c r="D33" s="67" t="s">
        <v>161</v>
      </c>
      <c r="E33" s="67" t="s">
        <v>161</v>
      </c>
      <c r="F33" s="67" t="s">
        <v>161</v>
      </c>
      <c r="G33" s="67" t="s">
        <v>161</v>
      </c>
      <c r="H33" s="67" t="s">
        <v>161</v>
      </c>
      <c r="I33" s="67" t="s">
        <v>161</v>
      </c>
      <c r="J33" s="67" t="s">
        <v>161</v>
      </c>
      <c r="K33" s="67" t="s">
        <v>161</v>
      </c>
      <c r="L33" s="67" t="s">
        <v>161</v>
      </c>
      <c r="M33" s="67" t="s">
        <v>161</v>
      </c>
      <c r="N33" s="67" t="s">
        <v>161</v>
      </c>
      <c r="O33" s="67" t="s">
        <v>161</v>
      </c>
      <c r="P33" s="67" t="s">
        <v>161</v>
      </c>
      <c r="Q33" s="67" t="s">
        <v>161</v>
      </c>
      <c r="R33" s="67" t="s">
        <v>161</v>
      </c>
    </row>
    <row r="34" spans="1:18" ht="48" thickBot="1">
      <c r="A34" s="16">
        <v>28</v>
      </c>
      <c r="B34" s="38" t="s">
        <v>123</v>
      </c>
      <c r="C34" s="24" t="s">
        <v>130</v>
      </c>
      <c r="D34" s="67" t="s">
        <v>161</v>
      </c>
      <c r="E34" s="67" t="s">
        <v>161</v>
      </c>
      <c r="F34" s="67" t="s">
        <v>161</v>
      </c>
      <c r="G34" s="67" t="s">
        <v>161</v>
      </c>
      <c r="H34" s="67" t="s">
        <v>161</v>
      </c>
      <c r="I34" s="67" t="s">
        <v>161</v>
      </c>
      <c r="J34" s="67" t="s">
        <v>161</v>
      </c>
      <c r="K34" s="67" t="s">
        <v>161</v>
      </c>
      <c r="L34" s="67" t="s">
        <v>161</v>
      </c>
      <c r="M34" s="67" t="s">
        <v>161</v>
      </c>
      <c r="N34" s="67" t="s">
        <v>161</v>
      </c>
      <c r="O34" s="67" t="s">
        <v>161</v>
      </c>
      <c r="P34" s="67" t="s">
        <v>161</v>
      </c>
      <c r="Q34" s="67" t="s">
        <v>161</v>
      </c>
      <c r="R34" s="67" t="s">
        <v>161</v>
      </c>
    </row>
    <row r="35" spans="1:18" ht="48" thickBot="1">
      <c r="A35" s="16">
        <v>29</v>
      </c>
      <c r="B35" s="38" t="s">
        <v>125</v>
      </c>
      <c r="C35" s="58" t="s">
        <v>122</v>
      </c>
      <c r="D35" s="67" t="s">
        <v>161</v>
      </c>
      <c r="E35" s="67" t="s">
        <v>161</v>
      </c>
      <c r="F35" s="67" t="s">
        <v>161</v>
      </c>
      <c r="G35" s="67" t="s">
        <v>161</v>
      </c>
      <c r="H35" s="67" t="s">
        <v>161</v>
      </c>
      <c r="I35" s="67" t="s">
        <v>161</v>
      </c>
      <c r="J35" s="67" t="s">
        <v>161</v>
      </c>
      <c r="K35" s="67" t="s">
        <v>161</v>
      </c>
      <c r="L35" s="67" t="s">
        <v>161</v>
      </c>
      <c r="M35" s="67" t="s">
        <v>161</v>
      </c>
      <c r="N35" s="67" t="s">
        <v>161</v>
      </c>
      <c r="O35" s="67" t="s">
        <v>161</v>
      </c>
      <c r="P35" s="67" t="s">
        <v>161</v>
      </c>
      <c r="Q35" s="67" t="s">
        <v>161</v>
      </c>
      <c r="R35" s="67" t="s">
        <v>161</v>
      </c>
    </row>
    <row r="36" spans="1:18" ht="48" thickBot="1">
      <c r="A36" s="16">
        <v>30</v>
      </c>
      <c r="B36" s="38" t="s">
        <v>126</v>
      </c>
      <c r="C36" s="24" t="s">
        <v>130</v>
      </c>
      <c r="D36" s="67" t="s">
        <v>161</v>
      </c>
      <c r="E36" s="67" t="s">
        <v>161</v>
      </c>
      <c r="F36" s="67" t="s">
        <v>161</v>
      </c>
      <c r="G36" s="67" t="s">
        <v>161</v>
      </c>
      <c r="H36" s="67" t="s">
        <v>161</v>
      </c>
      <c r="I36" s="67" t="s">
        <v>161</v>
      </c>
      <c r="J36" s="67" t="s">
        <v>161</v>
      </c>
      <c r="K36" s="67" t="s">
        <v>161</v>
      </c>
      <c r="L36" s="67" t="s">
        <v>161</v>
      </c>
      <c r="M36" s="67" t="s">
        <v>161</v>
      </c>
      <c r="N36" s="67" t="s">
        <v>161</v>
      </c>
      <c r="O36" s="67" t="s">
        <v>161</v>
      </c>
      <c r="P36" s="67" t="s">
        <v>161</v>
      </c>
      <c r="Q36" s="67" t="s">
        <v>161</v>
      </c>
      <c r="R36" s="67" t="s">
        <v>161</v>
      </c>
    </row>
    <row r="37" spans="1:18" ht="15.75" thickBot="1">
      <c r="A37" s="16">
        <v>31</v>
      </c>
      <c r="B37" s="160" t="s">
        <v>127</v>
      </c>
      <c r="C37" s="169"/>
      <c r="D37" s="169"/>
      <c r="E37" s="169"/>
      <c r="F37" s="169"/>
      <c r="G37" s="169"/>
      <c r="H37" s="169"/>
      <c r="I37" s="169"/>
      <c r="J37" s="169"/>
      <c r="K37" s="169"/>
      <c r="L37" s="169"/>
      <c r="M37" s="169"/>
      <c r="N37" s="169"/>
      <c r="O37" s="169"/>
      <c r="P37" s="169"/>
      <c r="Q37" s="169"/>
      <c r="R37" s="170"/>
    </row>
    <row r="38" spans="1:18" ht="16.5" thickBot="1">
      <c r="A38" s="16">
        <v>32</v>
      </c>
      <c r="B38" s="38" t="s">
        <v>120</v>
      </c>
      <c r="C38" s="24" t="s">
        <v>1</v>
      </c>
      <c r="D38" s="67" t="s">
        <v>161</v>
      </c>
      <c r="E38" s="67" t="s">
        <v>161</v>
      </c>
      <c r="F38" s="67" t="s">
        <v>161</v>
      </c>
      <c r="G38" s="67" t="s">
        <v>161</v>
      </c>
      <c r="H38" s="67" t="s">
        <v>161</v>
      </c>
      <c r="I38" s="67" t="s">
        <v>161</v>
      </c>
      <c r="J38" s="67" t="s">
        <v>161</v>
      </c>
      <c r="K38" s="67" t="s">
        <v>161</v>
      </c>
      <c r="L38" s="67" t="s">
        <v>161</v>
      </c>
      <c r="M38" s="67" t="s">
        <v>161</v>
      </c>
      <c r="N38" s="67" t="s">
        <v>161</v>
      </c>
      <c r="O38" s="67" t="s">
        <v>161</v>
      </c>
      <c r="P38" s="67" t="s">
        <v>161</v>
      </c>
      <c r="Q38" s="67" t="s">
        <v>161</v>
      </c>
      <c r="R38" s="67" t="s">
        <v>161</v>
      </c>
    </row>
    <row r="39" spans="1:18" ht="48" thickBot="1">
      <c r="A39" s="16">
        <v>33</v>
      </c>
      <c r="B39" s="38" t="s">
        <v>121</v>
      </c>
      <c r="C39" s="58" t="s">
        <v>131</v>
      </c>
      <c r="D39" s="67" t="s">
        <v>161</v>
      </c>
      <c r="E39" s="67" t="s">
        <v>161</v>
      </c>
      <c r="F39" s="67" t="s">
        <v>161</v>
      </c>
      <c r="G39" s="67" t="s">
        <v>161</v>
      </c>
      <c r="H39" s="67" t="s">
        <v>161</v>
      </c>
      <c r="I39" s="67" t="s">
        <v>161</v>
      </c>
      <c r="J39" s="67" t="s">
        <v>161</v>
      </c>
      <c r="K39" s="67" t="s">
        <v>161</v>
      </c>
      <c r="L39" s="67" t="s">
        <v>161</v>
      </c>
      <c r="M39" s="67" t="s">
        <v>161</v>
      </c>
      <c r="N39" s="67" t="s">
        <v>161</v>
      </c>
      <c r="O39" s="67" t="s">
        <v>161</v>
      </c>
      <c r="P39" s="67" t="s">
        <v>161</v>
      </c>
      <c r="Q39" s="67" t="s">
        <v>161</v>
      </c>
      <c r="R39" s="67" t="s">
        <v>161</v>
      </c>
    </row>
    <row r="40" spans="1:18" ht="48" thickBot="1">
      <c r="A40" s="16">
        <v>34</v>
      </c>
      <c r="B40" s="38" t="s">
        <v>123</v>
      </c>
      <c r="C40" s="24" t="s">
        <v>130</v>
      </c>
      <c r="D40" s="67" t="s">
        <v>161</v>
      </c>
      <c r="E40" s="67" t="s">
        <v>161</v>
      </c>
      <c r="F40" s="67" t="s">
        <v>161</v>
      </c>
      <c r="G40" s="67" t="s">
        <v>161</v>
      </c>
      <c r="H40" s="67" t="s">
        <v>161</v>
      </c>
      <c r="I40" s="67" t="s">
        <v>161</v>
      </c>
      <c r="J40" s="67" t="s">
        <v>161</v>
      </c>
      <c r="K40" s="67" t="s">
        <v>161</v>
      </c>
      <c r="L40" s="67" t="s">
        <v>161</v>
      </c>
      <c r="M40" s="67" t="s">
        <v>161</v>
      </c>
      <c r="N40" s="67" t="s">
        <v>161</v>
      </c>
      <c r="O40" s="67" t="s">
        <v>161</v>
      </c>
      <c r="P40" s="67" t="s">
        <v>161</v>
      </c>
      <c r="Q40" s="67" t="s">
        <v>161</v>
      </c>
      <c r="R40" s="67" t="s">
        <v>161</v>
      </c>
    </row>
    <row r="41" spans="1:18" ht="48" thickBot="1">
      <c r="A41" s="16">
        <v>35</v>
      </c>
      <c r="B41" s="38" t="s">
        <v>125</v>
      </c>
      <c r="C41" s="58" t="s">
        <v>122</v>
      </c>
      <c r="D41" s="67" t="s">
        <v>161</v>
      </c>
      <c r="E41" s="67" t="s">
        <v>161</v>
      </c>
      <c r="F41" s="67" t="s">
        <v>161</v>
      </c>
      <c r="G41" s="67" t="s">
        <v>161</v>
      </c>
      <c r="H41" s="67" t="s">
        <v>161</v>
      </c>
      <c r="I41" s="67" t="s">
        <v>161</v>
      </c>
      <c r="J41" s="67" t="s">
        <v>161</v>
      </c>
      <c r="K41" s="67" t="s">
        <v>161</v>
      </c>
      <c r="L41" s="67" t="s">
        <v>161</v>
      </c>
      <c r="M41" s="67" t="s">
        <v>161</v>
      </c>
      <c r="N41" s="67" t="s">
        <v>161</v>
      </c>
      <c r="O41" s="67" t="s">
        <v>161</v>
      </c>
      <c r="P41" s="67" t="s">
        <v>161</v>
      </c>
      <c r="Q41" s="67" t="s">
        <v>161</v>
      </c>
      <c r="R41" s="67" t="s">
        <v>161</v>
      </c>
    </row>
    <row r="42" spans="1:18" ht="48" thickBot="1">
      <c r="A42" s="16">
        <v>36</v>
      </c>
      <c r="B42" s="38" t="s">
        <v>126</v>
      </c>
      <c r="C42" s="24" t="s">
        <v>130</v>
      </c>
      <c r="D42" s="67" t="s">
        <v>161</v>
      </c>
      <c r="E42" s="67" t="s">
        <v>161</v>
      </c>
      <c r="F42" s="67" t="s">
        <v>161</v>
      </c>
      <c r="G42" s="67" t="s">
        <v>161</v>
      </c>
      <c r="H42" s="67" t="s">
        <v>161</v>
      </c>
      <c r="I42" s="67" t="s">
        <v>161</v>
      </c>
      <c r="J42" s="67" t="s">
        <v>161</v>
      </c>
      <c r="K42" s="67" t="s">
        <v>161</v>
      </c>
      <c r="L42" s="67" t="s">
        <v>161</v>
      </c>
      <c r="M42" s="67" t="s">
        <v>161</v>
      </c>
      <c r="N42" s="67" t="s">
        <v>161</v>
      </c>
      <c r="O42" s="67" t="s">
        <v>161</v>
      </c>
      <c r="P42" s="67" t="s">
        <v>161</v>
      </c>
      <c r="Q42" s="67" t="s">
        <v>161</v>
      </c>
      <c r="R42" s="67" t="s">
        <v>161</v>
      </c>
    </row>
    <row r="43" spans="1:18" ht="15.75" thickBot="1">
      <c r="A43" s="16">
        <v>37</v>
      </c>
      <c r="B43" s="160" t="s">
        <v>128</v>
      </c>
      <c r="C43" s="248"/>
      <c r="D43" s="248"/>
      <c r="E43" s="248"/>
      <c r="F43" s="248"/>
      <c r="G43" s="248"/>
      <c r="H43" s="248"/>
      <c r="I43" s="248"/>
      <c r="J43" s="248"/>
      <c r="K43" s="248"/>
      <c r="L43" s="248"/>
      <c r="M43" s="248"/>
      <c r="N43" s="248"/>
      <c r="O43" s="248"/>
      <c r="P43" s="248"/>
      <c r="Q43" s="248"/>
      <c r="R43" s="249"/>
    </row>
    <row r="44" spans="1:18" ht="16.5" thickBot="1">
      <c r="A44" s="16">
        <v>38</v>
      </c>
      <c r="B44" s="38" t="s">
        <v>120</v>
      </c>
      <c r="C44" s="24" t="s">
        <v>1</v>
      </c>
      <c r="D44" s="67" t="s">
        <v>161</v>
      </c>
      <c r="E44" s="67" t="s">
        <v>161</v>
      </c>
      <c r="F44" s="67" t="s">
        <v>161</v>
      </c>
      <c r="G44" s="67" t="s">
        <v>161</v>
      </c>
      <c r="H44" s="67" t="s">
        <v>161</v>
      </c>
      <c r="I44" s="67" t="s">
        <v>161</v>
      </c>
      <c r="J44" s="67" t="s">
        <v>161</v>
      </c>
      <c r="K44" s="67" t="s">
        <v>161</v>
      </c>
      <c r="L44" s="67" t="s">
        <v>161</v>
      </c>
      <c r="M44" s="67" t="s">
        <v>161</v>
      </c>
      <c r="N44" s="67" t="s">
        <v>161</v>
      </c>
      <c r="O44" s="67" t="s">
        <v>161</v>
      </c>
      <c r="P44" s="67" t="s">
        <v>161</v>
      </c>
      <c r="Q44" s="67" t="s">
        <v>161</v>
      </c>
      <c r="R44" s="67" t="s">
        <v>161</v>
      </c>
    </row>
    <row r="45" spans="1:18" ht="48" thickBot="1">
      <c r="A45" s="16">
        <v>39</v>
      </c>
      <c r="B45" s="38" t="s">
        <v>121</v>
      </c>
      <c r="C45" s="58" t="s">
        <v>131</v>
      </c>
      <c r="D45" s="67" t="s">
        <v>161</v>
      </c>
      <c r="E45" s="67" t="s">
        <v>161</v>
      </c>
      <c r="F45" s="67" t="s">
        <v>161</v>
      </c>
      <c r="G45" s="67" t="s">
        <v>161</v>
      </c>
      <c r="H45" s="67" t="s">
        <v>161</v>
      </c>
      <c r="I45" s="67" t="s">
        <v>161</v>
      </c>
      <c r="J45" s="67" t="s">
        <v>161</v>
      </c>
      <c r="K45" s="67" t="s">
        <v>161</v>
      </c>
      <c r="L45" s="67" t="s">
        <v>161</v>
      </c>
      <c r="M45" s="67" t="s">
        <v>161</v>
      </c>
      <c r="N45" s="67" t="s">
        <v>161</v>
      </c>
      <c r="O45" s="67" t="s">
        <v>161</v>
      </c>
      <c r="P45" s="67" t="s">
        <v>161</v>
      </c>
      <c r="Q45" s="67" t="s">
        <v>161</v>
      </c>
      <c r="R45" s="67" t="s">
        <v>161</v>
      </c>
    </row>
    <row r="46" spans="1:18" ht="48" thickBot="1">
      <c r="A46" s="16">
        <v>40</v>
      </c>
      <c r="B46" s="38" t="s">
        <v>123</v>
      </c>
      <c r="C46" s="24" t="s">
        <v>130</v>
      </c>
      <c r="D46" s="67" t="s">
        <v>161</v>
      </c>
      <c r="E46" s="67" t="s">
        <v>161</v>
      </c>
      <c r="F46" s="67" t="s">
        <v>161</v>
      </c>
      <c r="G46" s="67" t="s">
        <v>161</v>
      </c>
      <c r="H46" s="67" t="s">
        <v>161</v>
      </c>
      <c r="I46" s="67" t="s">
        <v>161</v>
      </c>
      <c r="J46" s="67" t="s">
        <v>161</v>
      </c>
      <c r="K46" s="67" t="s">
        <v>161</v>
      </c>
      <c r="L46" s="67" t="s">
        <v>161</v>
      </c>
      <c r="M46" s="67" t="s">
        <v>161</v>
      </c>
      <c r="N46" s="67" t="s">
        <v>161</v>
      </c>
      <c r="O46" s="67" t="s">
        <v>161</v>
      </c>
      <c r="P46" s="67" t="s">
        <v>161</v>
      </c>
      <c r="Q46" s="67" t="s">
        <v>161</v>
      </c>
      <c r="R46" s="67" t="s">
        <v>161</v>
      </c>
    </row>
    <row r="47" spans="1:18" ht="48" thickBot="1">
      <c r="A47" s="16">
        <v>41</v>
      </c>
      <c r="B47" s="38" t="s">
        <v>125</v>
      </c>
      <c r="C47" s="58" t="s">
        <v>131</v>
      </c>
      <c r="D47" s="67" t="s">
        <v>161</v>
      </c>
      <c r="E47" s="67" t="s">
        <v>161</v>
      </c>
      <c r="F47" s="67" t="s">
        <v>161</v>
      </c>
      <c r="G47" s="67" t="s">
        <v>161</v>
      </c>
      <c r="H47" s="67" t="s">
        <v>161</v>
      </c>
      <c r="I47" s="67" t="s">
        <v>161</v>
      </c>
      <c r="J47" s="67" t="s">
        <v>161</v>
      </c>
      <c r="K47" s="67" t="s">
        <v>161</v>
      </c>
      <c r="L47" s="67" t="s">
        <v>161</v>
      </c>
      <c r="M47" s="67" t="s">
        <v>161</v>
      </c>
      <c r="N47" s="67" t="s">
        <v>161</v>
      </c>
      <c r="O47" s="67" t="s">
        <v>161</v>
      </c>
      <c r="P47" s="67" t="s">
        <v>161</v>
      </c>
      <c r="Q47" s="67" t="s">
        <v>161</v>
      </c>
      <c r="R47" s="67" t="s">
        <v>161</v>
      </c>
    </row>
    <row r="48" spans="1:18" ht="48" thickBot="1">
      <c r="A48" s="16">
        <v>42</v>
      </c>
      <c r="B48" s="38" t="s">
        <v>126</v>
      </c>
      <c r="C48" s="24" t="s">
        <v>130</v>
      </c>
      <c r="D48" s="67" t="s">
        <v>161</v>
      </c>
      <c r="E48" s="67" t="s">
        <v>161</v>
      </c>
      <c r="F48" s="67" t="s">
        <v>161</v>
      </c>
      <c r="G48" s="67" t="s">
        <v>161</v>
      </c>
      <c r="H48" s="67" t="s">
        <v>161</v>
      </c>
      <c r="I48" s="67" t="s">
        <v>161</v>
      </c>
      <c r="J48" s="67" t="s">
        <v>161</v>
      </c>
      <c r="K48" s="67" t="s">
        <v>161</v>
      </c>
      <c r="L48" s="67" t="s">
        <v>161</v>
      </c>
      <c r="M48" s="67" t="s">
        <v>161</v>
      </c>
      <c r="N48" s="67" t="s">
        <v>161</v>
      </c>
      <c r="O48" s="67" t="s">
        <v>161</v>
      </c>
      <c r="P48" s="67" t="s">
        <v>161</v>
      </c>
      <c r="Q48" s="67" t="s">
        <v>161</v>
      </c>
      <c r="R48" s="67" t="s">
        <v>161</v>
      </c>
    </row>
    <row r="49" spans="1:18" ht="15.75" thickBot="1">
      <c r="A49" s="16">
        <v>43</v>
      </c>
      <c r="B49" s="238" t="s">
        <v>134</v>
      </c>
      <c r="C49" s="204"/>
      <c r="D49" s="204"/>
      <c r="E49" s="204"/>
      <c r="F49" s="204"/>
      <c r="G49" s="204"/>
      <c r="H49" s="204"/>
      <c r="I49" s="204"/>
      <c r="J49" s="204"/>
      <c r="K49" s="204"/>
      <c r="L49" s="204"/>
      <c r="M49" s="204"/>
      <c r="N49" s="204"/>
      <c r="O49" s="204"/>
      <c r="P49" s="204"/>
      <c r="Q49" s="204"/>
      <c r="R49" s="205"/>
    </row>
    <row r="50" spans="1:18" ht="63.75" thickBot="1">
      <c r="A50" s="16">
        <v>44</v>
      </c>
      <c r="B50" s="38" t="s">
        <v>135</v>
      </c>
      <c r="C50" s="24" t="s">
        <v>130</v>
      </c>
      <c r="D50" s="67" t="s">
        <v>161</v>
      </c>
      <c r="E50" s="67" t="s">
        <v>161</v>
      </c>
      <c r="F50" s="67" t="s">
        <v>161</v>
      </c>
      <c r="G50" s="67" t="s">
        <v>161</v>
      </c>
      <c r="H50" s="67" t="s">
        <v>161</v>
      </c>
      <c r="I50" s="67" t="s">
        <v>161</v>
      </c>
      <c r="J50" s="67" t="s">
        <v>161</v>
      </c>
      <c r="K50" s="67" t="s">
        <v>161</v>
      </c>
      <c r="L50" s="67" t="s">
        <v>161</v>
      </c>
      <c r="M50" s="67" t="s">
        <v>161</v>
      </c>
      <c r="N50" s="67" t="s">
        <v>161</v>
      </c>
      <c r="O50" s="67" t="s">
        <v>161</v>
      </c>
      <c r="P50" s="67" t="s">
        <v>161</v>
      </c>
      <c r="Q50" s="67" t="s">
        <v>161</v>
      </c>
      <c r="R50" s="67" t="s">
        <v>161</v>
      </c>
    </row>
    <row r="51" spans="1:18" ht="115.5" customHeight="1" thickBot="1">
      <c r="A51" s="16">
        <v>45</v>
      </c>
      <c r="B51" s="21" t="s">
        <v>136</v>
      </c>
      <c r="C51" s="24" t="s">
        <v>130</v>
      </c>
      <c r="D51" s="67" t="s">
        <v>161</v>
      </c>
      <c r="E51" s="67" t="s">
        <v>161</v>
      </c>
      <c r="F51" s="67" t="s">
        <v>161</v>
      </c>
      <c r="G51" s="67" t="s">
        <v>161</v>
      </c>
      <c r="H51" s="67" t="s">
        <v>161</v>
      </c>
      <c r="I51" s="67" t="s">
        <v>161</v>
      </c>
      <c r="J51" s="67" t="s">
        <v>161</v>
      </c>
      <c r="K51" s="67" t="s">
        <v>161</v>
      </c>
      <c r="L51" s="67" t="s">
        <v>161</v>
      </c>
      <c r="M51" s="67" t="s">
        <v>161</v>
      </c>
      <c r="N51" s="67" t="s">
        <v>161</v>
      </c>
      <c r="O51" s="67" t="s">
        <v>161</v>
      </c>
      <c r="P51" s="67" t="s">
        <v>161</v>
      </c>
      <c r="Q51" s="67" t="s">
        <v>161</v>
      </c>
      <c r="R51" s="67" t="s">
        <v>161</v>
      </c>
    </row>
    <row r="52" spans="1:18" ht="15.75">
      <c r="A52" s="8"/>
      <c r="B52" s="40" t="s">
        <v>19</v>
      </c>
      <c r="C52" s="8"/>
      <c r="D52" s="8"/>
      <c r="E52" s="8"/>
      <c r="F52" s="8"/>
      <c r="G52" s="8"/>
      <c r="H52" s="8"/>
      <c r="I52" s="8"/>
      <c r="J52" s="8"/>
      <c r="K52" s="8"/>
      <c r="L52" s="8"/>
      <c r="M52" s="8"/>
      <c r="N52" s="8"/>
      <c r="O52" s="8"/>
      <c r="P52" s="8"/>
      <c r="Q52" s="8"/>
      <c r="R52" s="8"/>
    </row>
    <row r="53" spans="1:18" ht="33" customHeight="1">
      <c r="A53" s="8"/>
      <c r="B53" s="206" t="s">
        <v>137</v>
      </c>
      <c r="C53" s="206"/>
      <c r="D53" s="206"/>
      <c r="E53" s="206"/>
      <c r="F53" s="206"/>
      <c r="G53" s="206"/>
      <c r="H53" s="206"/>
      <c r="I53" s="206"/>
      <c r="J53" s="206"/>
      <c r="K53" s="206"/>
      <c r="L53" s="206"/>
      <c r="M53" s="206"/>
      <c r="N53" s="206"/>
      <c r="O53" s="206"/>
      <c r="P53" s="206"/>
      <c r="Q53" s="206"/>
      <c r="R53" s="206"/>
    </row>
    <row r="54" spans="1:18" ht="15">
      <c r="A54" s="8"/>
      <c r="B54" s="247"/>
      <c r="C54" s="196"/>
      <c r="D54" s="196"/>
      <c r="E54" s="196"/>
      <c r="F54" s="196"/>
      <c r="G54" s="196"/>
      <c r="H54" s="196"/>
      <c r="I54" s="196"/>
      <c r="J54" s="196"/>
      <c r="K54" s="196"/>
      <c r="L54" s="196"/>
      <c r="M54" s="196"/>
      <c r="N54" s="196"/>
      <c r="O54" s="196"/>
      <c r="P54" s="196"/>
      <c r="Q54" s="196"/>
      <c r="R54" s="196"/>
    </row>
  </sheetData>
  <sheetProtection/>
  <mergeCells count="14">
    <mergeCell ref="B53:R53"/>
    <mergeCell ref="B54:R54"/>
    <mergeCell ref="B24:R24"/>
    <mergeCell ref="B30:R30"/>
    <mergeCell ref="B31:R31"/>
    <mergeCell ref="B37:R37"/>
    <mergeCell ref="B43:R43"/>
    <mergeCell ref="B49:R49"/>
    <mergeCell ref="B1:R1"/>
    <mergeCell ref="B3:R3"/>
    <mergeCell ref="B5:R5"/>
    <mergeCell ref="B6:R6"/>
    <mergeCell ref="B12:R12"/>
    <mergeCell ref="B18:R18"/>
  </mergeCells>
  <printOptions/>
  <pageMargins left="0.7086614173228347" right="0.7086614173228347" top="0.7874015748031497" bottom="0.7874015748031497" header="0.3149606299212598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S24"/>
  <sheetViews>
    <sheetView tabSelected="1" zoomScale="80" zoomScaleNormal="80" zoomScalePageLayoutView="0" workbookViewId="0" topLeftCell="A1">
      <selection activeCell="O6" sqref="O6"/>
    </sheetView>
  </sheetViews>
  <sheetFormatPr defaultColWidth="9.140625" defaultRowHeight="15"/>
  <cols>
    <col min="1" max="1" width="3.7109375" style="0" customWidth="1"/>
    <col min="2" max="2" width="36.57421875" style="0" customWidth="1"/>
    <col min="3" max="3" width="10.57421875" style="0" customWidth="1"/>
    <col min="4" max="10" width="10.00390625" style="0" customWidth="1"/>
    <col min="11" max="18" width="10.7109375" style="0" customWidth="1"/>
  </cols>
  <sheetData>
    <row r="1" spans="1:18" ht="18.75" customHeight="1">
      <c r="A1" s="62"/>
      <c r="B1" s="255" t="s">
        <v>171</v>
      </c>
      <c r="C1" s="210"/>
      <c r="D1" s="210"/>
      <c r="E1" s="210"/>
      <c r="F1" s="210"/>
      <c r="G1" s="210"/>
      <c r="H1" s="210"/>
      <c r="I1" s="210"/>
      <c r="J1" s="210"/>
      <c r="K1" s="210"/>
      <c r="L1" s="210"/>
      <c r="M1" s="210"/>
      <c r="N1" s="210"/>
      <c r="O1" s="210"/>
      <c r="P1" s="210"/>
      <c r="Q1" s="210"/>
      <c r="R1" s="210"/>
    </row>
    <row r="2" spans="1:18" ht="17.25" customHeight="1" thickBot="1">
      <c r="A2" s="62"/>
      <c r="B2" s="63"/>
      <c r="C2" s="47" t="s">
        <v>18</v>
      </c>
      <c r="D2" s="47">
        <v>1990</v>
      </c>
      <c r="E2" s="47">
        <v>1995</v>
      </c>
      <c r="F2" s="47">
        <v>2000</v>
      </c>
      <c r="G2" s="47">
        <v>2001</v>
      </c>
      <c r="H2" s="47">
        <v>2002</v>
      </c>
      <c r="I2" s="47">
        <v>2003</v>
      </c>
      <c r="J2" s="47">
        <v>2004</v>
      </c>
      <c r="K2" s="47">
        <v>2005</v>
      </c>
      <c r="L2" s="47">
        <v>2006</v>
      </c>
      <c r="M2" s="47">
        <v>2007</v>
      </c>
      <c r="N2" s="47">
        <v>2008</v>
      </c>
      <c r="O2" s="47">
        <v>2009</v>
      </c>
      <c r="P2" s="47">
        <v>2010</v>
      </c>
      <c r="Q2" s="47">
        <v>2011</v>
      </c>
      <c r="R2" s="47">
        <v>2012</v>
      </c>
    </row>
    <row r="3" spans="1:18" ht="16.5" thickBot="1">
      <c r="A3" s="39"/>
      <c r="B3" s="256" t="s">
        <v>144</v>
      </c>
      <c r="C3" s="257"/>
      <c r="D3" s="257"/>
      <c r="E3" s="257"/>
      <c r="F3" s="257"/>
      <c r="G3" s="257"/>
      <c r="H3" s="257"/>
      <c r="I3" s="257"/>
      <c r="J3" s="257"/>
      <c r="K3" s="257"/>
      <c r="L3" s="257"/>
      <c r="M3" s="257"/>
      <c r="N3" s="257"/>
      <c r="O3" s="257"/>
      <c r="P3" s="257"/>
      <c r="Q3" s="257"/>
      <c r="R3" s="258"/>
    </row>
    <row r="4" spans="1:18" ht="20.25" customHeight="1" thickBot="1">
      <c r="A4" s="36">
        <v>1</v>
      </c>
      <c r="B4" s="21" t="s">
        <v>153</v>
      </c>
      <c r="C4" s="24" t="s">
        <v>145</v>
      </c>
      <c r="D4" s="67" t="s">
        <v>161</v>
      </c>
      <c r="E4" s="67" t="s">
        <v>161</v>
      </c>
      <c r="F4" s="67" t="s">
        <v>161</v>
      </c>
      <c r="G4" s="67" t="s">
        <v>161</v>
      </c>
      <c r="H4" s="67" t="s">
        <v>161</v>
      </c>
      <c r="I4" s="67" t="s">
        <v>161</v>
      </c>
      <c r="J4" s="67" t="s">
        <v>161</v>
      </c>
      <c r="K4" s="101">
        <v>2091.9</v>
      </c>
      <c r="L4" s="101">
        <v>2401.2</v>
      </c>
      <c r="M4" s="101">
        <v>3351.8</v>
      </c>
      <c r="N4" s="101">
        <v>3411.9</v>
      </c>
      <c r="O4" s="101">
        <v>3928.3</v>
      </c>
      <c r="P4" s="101">
        <v>3784.7</v>
      </c>
      <c r="Q4" s="101">
        <v>3919.3</v>
      </c>
      <c r="R4" s="101">
        <v>3588.3</v>
      </c>
    </row>
    <row r="5" spans="1:18" ht="34.5" customHeight="1" thickBot="1">
      <c r="A5" s="36">
        <v>2</v>
      </c>
      <c r="B5" s="21" t="s">
        <v>154</v>
      </c>
      <c r="C5" s="24" t="s">
        <v>145</v>
      </c>
      <c r="D5" s="67" t="s">
        <v>161</v>
      </c>
      <c r="E5" s="67" t="s">
        <v>161</v>
      </c>
      <c r="F5" s="67" t="s">
        <v>161</v>
      </c>
      <c r="G5" s="67" t="s">
        <v>161</v>
      </c>
      <c r="H5" s="67" t="s">
        <v>161</v>
      </c>
      <c r="I5" s="67" t="s">
        <v>161</v>
      </c>
      <c r="J5" s="67" t="s">
        <v>161</v>
      </c>
      <c r="K5" s="67">
        <v>8.5</v>
      </c>
      <c r="L5" s="67">
        <v>13.4</v>
      </c>
      <c r="M5" s="67">
        <v>22.3</v>
      </c>
      <c r="N5" s="67">
        <v>101.3</v>
      </c>
      <c r="O5" s="67">
        <v>151.2</v>
      </c>
      <c r="P5" s="67">
        <v>71.1</v>
      </c>
      <c r="Q5" s="67">
        <v>64.3</v>
      </c>
      <c r="R5" s="67">
        <v>136.5</v>
      </c>
    </row>
    <row r="6" spans="1:18" ht="51.75" customHeight="1" thickBot="1">
      <c r="A6" s="36">
        <v>3</v>
      </c>
      <c r="B6" s="21" t="s">
        <v>155</v>
      </c>
      <c r="C6" s="24" t="s">
        <v>0</v>
      </c>
      <c r="D6" s="67" t="s">
        <v>161</v>
      </c>
      <c r="E6" s="67" t="s">
        <v>161</v>
      </c>
      <c r="F6" s="67" t="s">
        <v>161</v>
      </c>
      <c r="G6" s="67" t="s">
        <v>161</v>
      </c>
      <c r="H6" s="67" t="s">
        <v>161</v>
      </c>
      <c r="I6" s="67" t="s">
        <v>161</v>
      </c>
      <c r="J6" s="67" t="s">
        <v>161</v>
      </c>
      <c r="K6" s="75">
        <f aca="true" t="shared" si="0" ref="K6:R6">(K5/K4)*100</f>
        <v>0.4063291744347244</v>
      </c>
      <c r="L6" s="75">
        <f t="shared" si="0"/>
        <v>0.5580543061802432</v>
      </c>
      <c r="M6" s="75">
        <f t="shared" si="0"/>
        <v>0.6653141595560594</v>
      </c>
      <c r="N6" s="75">
        <f t="shared" si="0"/>
        <v>2.9690201940267884</v>
      </c>
      <c r="O6" s="75">
        <f t="shared" si="0"/>
        <v>3.848993203166764</v>
      </c>
      <c r="P6" s="75">
        <f t="shared" si="0"/>
        <v>1.8786165349961688</v>
      </c>
      <c r="Q6" s="75">
        <f t="shared" si="0"/>
        <v>1.6405990865715814</v>
      </c>
      <c r="R6" s="75">
        <f t="shared" si="0"/>
        <v>3.8040297633977094</v>
      </c>
    </row>
    <row r="7" spans="1:18" ht="16.5" thickBot="1">
      <c r="A7" s="36">
        <v>4</v>
      </c>
      <c r="B7" s="219" t="s">
        <v>146</v>
      </c>
      <c r="C7" s="259"/>
      <c r="D7" s="259"/>
      <c r="E7" s="259"/>
      <c r="F7" s="259"/>
      <c r="G7" s="259"/>
      <c r="H7" s="259"/>
      <c r="I7" s="259"/>
      <c r="J7" s="259"/>
      <c r="K7" s="259"/>
      <c r="L7" s="259"/>
      <c r="M7" s="259"/>
      <c r="N7" s="259"/>
      <c r="O7" s="259"/>
      <c r="P7" s="259"/>
      <c r="Q7" s="259"/>
      <c r="R7" s="260"/>
    </row>
    <row r="8" spans="1:18" ht="17.25" customHeight="1" thickBot="1">
      <c r="A8" s="36">
        <v>5</v>
      </c>
      <c r="B8" s="21" t="s">
        <v>156</v>
      </c>
      <c r="C8" s="24" t="s">
        <v>145</v>
      </c>
      <c r="D8" s="67" t="s">
        <v>161</v>
      </c>
      <c r="E8" s="67" t="s">
        <v>161</v>
      </c>
      <c r="F8" s="67" t="s">
        <v>161</v>
      </c>
      <c r="G8" s="67" t="s">
        <v>161</v>
      </c>
      <c r="H8" s="67" t="s">
        <v>161</v>
      </c>
      <c r="I8" s="67" t="s">
        <v>161</v>
      </c>
      <c r="J8" s="67" t="s">
        <v>161</v>
      </c>
      <c r="K8" s="67">
        <v>113.2</v>
      </c>
      <c r="L8" s="67">
        <v>59.1</v>
      </c>
      <c r="M8" s="67">
        <v>122.1</v>
      </c>
      <c r="N8" s="67">
        <v>136</v>
      </c>
      <c r="O8" s="67">
        <v>131.1</v>
      </c>
      <c r="P8" s="67">
        <v>192.1</v>
      </c>
      <c r="Q8" s="67">
        <v>159.7</v>
      </c>
      <c r="R8" s="67">
        <v>208.8</v>
      </c>
    </row>
    <row r="9" spans="1:18" ht="35.25" customHeight="1" thickBot="1">
      <c r="A9" s="36">
        <v>6</v>
      </c>
      <c r="B9" s="21" t="s">
        <v>157</v>
      </c>
      <c r="C9" s="24" t="s">
        <v>145</v>
      </c>
      <c r="D9" s="67" t="s">
        <v>161</v>
      </c>
      <c r="E9" s="67" t="s">
        <v>161</v>
      </c>
      <c r="F9" s="67" t="s">
        <v>161</v>
      </c>
      <c r="G9" s="67" t="s">
        <v>161</v>
      </c>
      <c r="H9" s="67" t="s">
        <v>161</v>
      </c>
      <c r="I9" s="67" t="s">
        <v>161</v>
      </c>
      <c r="J9" s="67" t="s">
        <v>161</v>
      </c>
      <c r="K9" s="67" t="s">
        <v>161</v>
      </c>
      <c r="L9" s="67" t="s">
        <v>161</v>
      </c>
      <c r="M9" s="67" t="s">
        <v>161</v>
      </c>
      <c r="N9" s="67" t="s">
        <v>161</v>
      </c>
      <c r="O9" s="67" t="s">
        <v>161</v>
      </c>
      <c r="P9" s="67" t="s">
        <v>161</v>
      </c>
      <c r="Q9" s="67" t="s">
        <v>161</v>
      </c>
      <c r="R9" s="67" t="s">
        <v>161</v>
      </c>
    </row>
    <row r="10" spans="1:18" ht="51.75" customHeight="1" thickBot="1">
      <c r="A10" s="36">
        <v>7</v>
      </c>
      <c r="B10" s="21" t="s">
        <v>147</v>
      </c>
      <c r="C10" s="24" t="s">
        <v>0</v>
      </c>
      <c r="D10" s="67" t="s">
        <v>161</v>
      </c>
      <c r="E10" s="67" t="s">
        <v>161</v>
      </c>
      <c r="F10" s="67" t="s">
        <v>161</v>
      </c>
      <c r="G10" s="67" t="s">
        <v>161</v>
      </c>
      <c r="H10" s="67" t="s">
        <v>161</v>
      </c>
      <c r="I10" s="67" t="s">
        <v>161</v>
      </c>
      <c r="J10" s="67" t="s">
        <v>161</v>
      </c>
      <c r="K10" s="67" t="s">
        <v>161</v>
      </c>
      <c r="L10" s="67" t="s">
        <v>161</v>
      </c>
      <c r="M10" s="67" t="s">
        <v>161</v>
      </c>
      <c r="N10" s="67" t="s">
        <v>161</v>
      </c>
      <c r="O10" s="67" t="s">
        <v>161</v>
      </c>
      <c r="P10" s="67" t="s">
        <v>161</v>
      </c>
      <c r="Q10" s="67" t="s">
        <v>161</v>
      </c>
      <c r="R10" s="67" t="s">
        <v>161</v>
      </c>
    </row>
    <row r="11" spans="1:18" ht="16.5" thickBot="1">
      <c r="A11" s="36">
        <v>8</v>
      </c>
      <c r="B11" s="219" t="s">
        <v>194</v>
      </c>
      <c r="C11" s="236"/>
      <c r="D11" s="236"/>
      <c r="E11" s="236"/>
      <c r="F11" s="236"/>
      <c r="G11" s="236"/>
      <c r="H11" s="236"/>
      <c r="I11" s="236"/>
      <c r="J11" s="236"/>
      <c r="K11" s="236"/>
      <c r="L11" s="236"/>
      <c r="M11" s="236"/>
      <c r="N11" s="236"/>
      <c r="O11" s="236"/>
      <c r="P11" s="236"/>
      <c r="Q11" s="236"/>
      <c r="R11" s="237"/>
    </row>
    <row r="12" spans="1:18" ht="36" customHeight="1" thickBot="1">
      <c r="A12" s="36">
        <v>9</v>
      </c>
      <c r="B12" s="21" t="s">
        <v>158</v>
      </c>
      <c r="C12" s="24" t="s">
        <v>145</v>
      </c>
      <c r="D12" s="67" t="s">
        <v>161</v>
      </c>
      <c r="E12" s="67" t="s">
        <v>161</v>
      </c>
      <c r="F12" s="67" t="s">
        <v>161</v>
      </c>
      <c r="G12" s="67" t="s">
        <v>161</v>
      </c>
      <c r="H12" s="67" t="s">
        <v>161</v>
      </c>
      <c r="I12" s="67" t="s">
        <v>161</v>
      </c>
      <c r="J12" s="67" t="s">
        <v>161</v>
      </c>
      <c r="K12" s="67" t="s">
        <v>161</v>
      </c>
      <c r="L12" s="102">
        <v>201083.9</v>
      </c>
      <c r="M12" s="102">
        <v>190530.4</v>
      </c>
      <c r="N12" s="102">
        <v>373016.8</v>
      </c>
      <c r="O12" s="102">
        <v>201598</v>
      </c>
      <c r="P12" s="102">
        <v>269158.8</v>
      </c>
      <c r="Q12" s="102">
        <v>64586.6</v>
      </c>
      <c r="R12" s="102">
        <v>135541.3</v>
      </c>
    </row>
    <row r="13" spans="1:18" ht="33.75" customHeight="1" thickBot="1">
      <c r="A13" s="36">
        <v>10</v>
      </c>
      <c r="B13" s="21" t="s">
        <v>195</v>
      </c>
      <c r="C13" s="24" t="str">
        <f>$C$12</f>
        <v>1000 т / год</v>
      </c>
      <c r="D13" s="67" t="s">
        <v>161</v>
      </c>
      <c r="E13" s="67" t="s">
        <v>161</v>
      </c>
      <c r="F13" s="67" t="s">
        <v>161</v>
      </c>
      <c r="G13" s="67" t="s">
        <v>161</v>
      </c>
      <c r="H13" s="67" t="s">
        <v>161</v>
      </c>
      <c r="I13" s="67" t="s">
        <v>161</v>
      </c>
      <c r="J13" s="67" t="s">
        <v>161</v>
      </c>
      <c r="K13" s="67" t="s">
        <v>161</v>
      </c>
      <c r="L13" s="67" t="s">
        <v>161</v>
      </c>
      <c r="M13" s="67" t="s">
        <v>161</v>
      </c>
      <c r="N13" s="101">
        <v>1898.4</v>
      </c>
      <c r="O13" s="101">
        <v>1473.2</v>
      </c>
      <c r="P13" s="101">
        <v>1357.1</v>
      </c>
      <c r="Q13" s="101">
        <v>2088.8</v>
      </c>
      <c r="R13" s="101">
        <v>3191.5</v>
      </c>
    </row>
    <row r="14" spans="1:18" ht="55.5" customHeight="1" thickBot="1">
      <c r="A14" s="36">
        <v>11</v>
      </c>
      <c r="B14" s="21" t="s">
        <v>148</v>
      </c>
      <c r="C14" s="24" t="s">
        <v>0</v>
      </c>
      <c r="D14" s="67" t="s">
        <v>161</v>
      </c>
      <c r="E14" s="67" t="s">
        <v>161</v>
      </c>
      <c r="F14" s="67" t="s">
        <v>161</v>
      </c>
      <c r="G14" s="67" t="s">
        <v>161</v>
      </c>
      <c r="H14" s="67" t="s">
        <v>161</v>
      </c>
      <c r="I14" s="67" t="s">
        <v>161</v>
      </c>
      <c r="J14" s="67" t="s">
        <v>161</v>
      </c>
      <c r="K14" s="67" t="s">
        <v>161</v>
      </c>
      <c r="L14" s="67" t="s">
        <v>161</v>
      </c>
      <c r="M14" s="67" t="s">
        <v>161</v>
      </c>
      <c r="N14" s="75">
        <f>(N13/N12)*100</f>
        <v>0.5089315012085247</v>
      </c>
      <c r="O14" s="75">
        <f>(O13/O12)*100</f>
        <v>0.7307612178692249</v>
      </c>
      <c r="P14" s="75">
        <f>(P13/P12)*100</f>
        <v>0.5042004942806998</v>
      </c>
      <c r="Q14" s="75">
        <f>(Q13/Q12)*100</f>
        <v>3.2341073845039063</v>
      </c>
      <c r="R14" s="75">
        <f>(R13/R12)*100</f>
        <v>2.3546328683582054</v>
      </c>
    </row>
    <row r="15" spans="1:18" ht="16.5" thickBot="1">
      <c r="A15" s="36">
        <v>12</v>
      </c>
      <c r="B15" s="219" t="s">
        <v>149</v>
      </c>
      <c r="C15" s="259"/>
      <c r="D15" s="259"/>
      <c r="E15" s="259"/>
      <c r="F15" s="259"/>
      <c r="G15" s="259"/>
      <c r="H15" s="259"/>
      <c r="I15" s="259"/>
      <c r="J15" s="259"/>
      <c r="K15" s="259"/>
      <c r="L15" s="259"/>
      <c r="M15" s="259"/>
      <c r="N15" s="259"/>
      <c r="O15" s="259"/>
      <c r="P15" s="259"/>
      <c r="Q15" s="259"/>
      <c r="R15" s="260"/>
    </row>
    <row r="16" spans="1:19" ht="34.5" customHeight="1" thickBot="1">
      <c r="A16" s="36">
        <v>13</v>
      </c>
      <c r="B16" s="21" t="s">
        <v>173</v>
      </c>
      <c r="C16" s="24" t="s">
        <v>145</v>
      </c>
      <c r="D16" s="67" t="s">
        <v>161</v>
      </c>
      <c r="E16" s="67" t="s">
        <v>161</v>
      </c>
      <c r="F16" s="67" t="str">
        <f aca="true" t="shared" si="1" ref="F16:J17">F12</f>
        <v>…</v>
      </c>
      <c r="G16" s="67" t="str">
        <f t="shared" si="1"/>
        <v>…</v>
      </c>
      <c r="H16" s="67" t="str">
        <f t="shared" si="1"/>
        <v>…</v>
      </c>
      <c r="I16" s="67" t="str">
        <f t="shared" si="1"/>
        <v>…</v>
      </c>
      <c r="J16" s="67" t="str">
        <f t="shared" si="1"/>
        <v>…</v>
      </c>
      <c r="K16" s="67" t="s">
        <v>161</v>
      </c>
      <c r="L16" s="75">
        <f aca="true" t="shared" si="2" ref="L16:R16">L4+L8+L12</f>
        <v>203544.19999999998</v>
      </c>
      <c r="M16" s="67">
        <f t="shared" si="2"/>
        <v>194004.3</v>
      </c>
      <c r="N16" s="67">
        <f t="shared" si="2"/>
        <v>376564.7</v>
      </c>
      <c r="O16" s="67">
        <f t="shared" si="2"/>
        <v>205657.4</v>
      </c>
      <c r="P16" s="67">
        <f t="shared" si="2"/>
        <v>273135.6</v>
      </c>
      <c r="Q16" s="67">
        <f t="shared" si="2"/>
        <v>68665.6</v>
      </c>
      <c r="R16" s="67">
        <f t="shared" si="2"/>
        <v>139338.4</v>
      </c>
      <c r="S16" s="79"/>
    </row>
    <row r="17" spans="1:19" ht="36" customHeight="1" thickBot="1">
      <c r="A17" s="36">
        <v>14</v>
      </c>
      <c r="B17" s="21" t="s">
        <v>150</v>
      </c>
      <c r="C17" s="24" t="s">
        <v>145</v>
      </c>
      <c r="D17" s="67" t="s">
        <v>161</v>
      </c>
      <c r="E17" s="67" t="s">
        <v>161</v>
      </c>
      <c r="F17" s="67" t="str">
        <f t="shared" si="1"/>
        <v>…</v>
      </c>
      <c r="G17" s="75" t="str">
        <f t="shared" si="1"/>
        <v>…</v>
      </c>
      <c r="H17" s="67" t="str">
        <f t="shared" si="1"/>
        <v>…</v>
      </c>
      <c r="I17" s="67" t="str">
        <f t="shared" si="1"/>
        <v>…</v>
      </c>
      <c r="J17" s="67" t="str">
        <f t="shared" si="1"/>
        <v>…</v>
      </c>
      <c r="K17" s="67" t="s">
        <v>161</v>
      </c>
      <c r="L17" s="67" t="s">
        <v>161</v>
      </c>
      <c r="M17" s="67" t="s">
        <v>161</v>
      </c>
      <c r="N17" s="67">
        <f>N5+N13</f>
        <v>1999.7</v>
      </c>
      <c r="O17" s="67">
        <f>O5+O13</f>
        <v>1624.4</v>
      </c>
      <c r="P17" s="67">
        <f>P5+P13</f>
        <v>1428.1999999999998</v>
      </c>
      <c r="Q17" s="67">
        <f>Q5+Q13</f>
        <v>2153.1000000000004</v>
      </c>
      <c r="R17" s="67">
        <f>R5+R13</f>
        <v>3328</v>
      </c>
      <c r="S17" s="79"/>
    </row>
    <row r="18" spans="1:18" ht="54.75" customHeight="1" thickBot="1">
      <c r="A18" s="36">
        <v>15</v>
      </c>
      <c r="B18" s="22" t="s">
        <v>151</v>
      </c>
      <c r="C18" s="24" t="s">
        <v>0</v>
      </c>
      <c r="D18" s="67" t="s">
        <v>161</v>
      </c>
      <c r="E18" s="67" t="s">
        <v>161</v>
      </c>
      <c r="F18" s="67" t="s">
        <v>161</v>
      </c>
      <c r="G18" s="67" t="s">
        <v>161</v>
      </c>
      <c r="H18" s="67" t="s">
        <v>161</v>
      </c>
      <c r="I18" s="67" t="s">
        <v>161</v>
      </c>
      <c r="J18" s="67" t="s">
        <v>161</v>
      </c>
      <c r="K18" s="67" t="s">
        <v>161</v>
      </c>
      <c r="L18" s="67" t="s">
        <v>161</v>
      </c>
      <c r="M18" s="67" t="s">
        <v>161</v>
      </c>
      <c r="N18" s="75">
        <f>(N17/N16)*100</f>
        <v>0.5310375614071101</v>
      </c>
      <c r="O18" s="75">
        <f>(O17/O16)*100</f>
        <v>0.7898573063745822</v>
      </c>
      <c r="P18" s="75">
        <f>(P17/P16)*100</f>
        <v>0.5228904617340251</v>
      </c>
      <c r="Q18" s="75">
        <f>(Q17/Q16)*100</f>
        <v>3.135631233106534</v>
      </c>
      <c r="R18" s="75">
        <f>(R17/R16)*100</f>
        <v>2.388429894415323</v>
      </c>
    </row>
    <row r="19" spans="1:18" ht="16.5" thickBot="1">
      <c r="A19" s="8"/>
      <c r="B19" s="64"/>
      <c r="C19" s="65"/>
      <c r="D19" s="65"/>
      <c r="E19" s="65"/>
      <c r="F19" s="65"/>
      <c r="G19" s="65"/>
      <c r="H19" s="65"/>
      <c r="I19" s="65"/>
      <c r="J19" s="65"/>
      <c r="K19" s="65"/>
      <c r="L19" s="65"/>
      <c r="M19" s="65"/>
      <c r="N19" s="65"/>
      <c r="O19" s="65"/>
      <c r="P19" s="65"/>
      <c r="Q19" s="65"/>
      <c r="R19" s="66"/>
    </row>
    <row r="20" spans="1:18" ht="49.5" customHeight="1" thickBot="1">
      <c r="A20" s="8"/>
      <c r="B20" s="261" t="s">
        <v>152</v>
      </c>
      <c r="C20" s="262"/>
      <c r="D20" s="262"/>
      <c r="E20" s="262"/>
      <c r="F20" s="262"/>
      <c r="G20" s="262"/>
      <c r="H20" s="262"/>
      <c r="I20" s="262"/>
      <c r="J20" s="262"/>
      <c r="K20" s="262"/>
      <c r="L20" s="262"/>
      <c r="M20" s="262"/>
      <c r="N20" s="262"/>
      <c r="O20" s="262"/>
      <c r="P20" s="262"/>
      <c r="Q20" s="262"/>
      <c r="R20" s="263"/>
    </row>
    <row r="21" ht="15.75" thickBot="1"/>
    <row r="22" spans="2:18" ht="34.5" customHeight="1" thickBot="1">
      <c r="B22" s="250" t="s">
        <v>197</v>
      </c>
      <c r="C22" s="251"/>
      <c r="D22" s="251"/>
      <c r="E22" s="251"/>
      <c r="F22" s="251"/>
      <c r="G22" s="251"/>
      <c r="H22" s="251"/>
      <c r="I22" s="251"/>
      <c r="J22" s="251"/>
      <c r="K22" s="251"/>
      <c r="L22" s="251"/>
      <c r="M22" s="251"/>
      <c r="N22" s="251"/>
      <c r="O22" s="251"/>
      <c r="P22" s="251"/>
      <c r="Q22" s="251"/>
      <c r="R22" s="252"/>
    </row>
    <row r="23" ht="15.75" thickBot="1"/>
    <row r="24" spans="2:3" ht="15.75" thickBot="1">
      <c r="B24" s="253" t="s">
        <v>196</v>
      </c>
      <c r="C24" s="254"/>
    </row>
  </sheetData>
  <sheetProtection/>
  <mergeCells count="8">
    <mergeCell ref="B22:R22"/>
    <mergeCell ref="B24:C24"/>
    <mergeCell ref="B1:R1"/>
    <mergeCell ref="B3:R3"/>
    <mergeCell ref="B7:R7"/>
    <mergeCell ref="B11:R11"/>
    <mergeCell ref="B15:R15"/>
    <mergeCell ref="B20:R20"/>
  </mergeCells>
  <printOptions/>
  <pageMargins left="0.14" right="0.14" top="0.5511811023622047" bottom="0.7874015748031497" header="0.3937007874015748"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Olga Kharitonova</cp:lastModifiedBy>
  <cp:lastPrinted>2013-10-21T12:22:37Z</cp:lastPrinted>
  <dcterms:created xsi:type="dcterms:W3CDTF">2011-05-01T09:55:58Z</dcterms:created>
  <dcterms:modified xsi:type="dcterms:W3CDTF">2013-10-21T13:07:00Z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