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4040" windowHeight="10170" activeTab="4"/>
  </bookViews>
  <sheets>
    <sheet name="cover" sheetId="1" r:id="rId1"/>
    <sheet name="6ind" sheetId="2" r:id="rId2"/>
    <sheet name="t1" sheetId="3" r:id="rId3"/>
    <sheet name="t2" sheetId="4" r:id="rId4"/>
    <sheet name="t3" sheetId="5" r:id="rId5"/>
    <sheet name="t4" sheetId="6" r:id="rId6"/>
    <sheet name="t5-1" sheetId="7" r:id="rId7"/>
    <sheet name="t5" sheetId="8" r:id="rId8"/>
    <sheet name="t6" sheetId="9" r:id="rId9"/>
    <sheet name="List1" sheetId="10" r:id="rId10"/>
  </sheets>
  <definedNames>
    <definedName name="_ftn1" localSheetId="0">'cover'!$A$20</definedName>
    <definedName name="_ftnref1" localSheetId="0">'cover'!$A$19</definedName>
  </definedNames>
  <calcPr fullCalcOnLoad="1"/>
</workbook>
</file>

<file path=xl/sharedStrings.xml><?xml version="1.0" encoding="utf-8"?>
<sst xmlns="http://schemas.openxmlformats.org/spreadsheetml/2006/main" count="600" uniqueCount="343">
  <si>
    <t>из них земли, занятые  горнодобывающими предприятиями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</si>
  <si>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</si>
  <si>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r>
      <t xml:space="preserve"> </t>
    </r>
    <r>
      <rPr>
        <sz val="12"/>
        <rFont val="Calibri"/>
        <family val="2"/>
      </rPr>
      <t xml:space="preserve">из них земли, занятые под различные </t>
    </r>
    <r>
      <rPr>
        <sz val="12"/>
        <color indexed="8"/>
        <rFont val="Calibri"/>
        <family val="2"/>
      </rPr>
      <t>конструкции</t>
    </r>
  </si>
  <si>
    <t>из них земли, отведенные под техническую инфраструктуру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</si>
  <si>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</si>
  <si>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 xml:space="preserve">из них земли, отведенные под транспортную инфраструктуру </t>
  </si>
  <si>
    <t>из них земли мест отдыха и развлечений</t>
  </si>
  <si>
    <t>из них земли коммерческих, финансовых и коммунальных организаций</t>
  </si>
  <si>
    <t>из них земли, занятые под селитебные территории</t>
  </si>
  <si>
    <t>Земли, выведенные из продуктивного оборота застройками в общей доле  площади страны                                                                         100х строка 2/строка 1</t>
  </si>
  <si>
    <r>
      <rPr>
        <b/>
        <sz val="12"/>
        <color indexed="8"/>
        <rFont val="Calibri"/>
        <family val="2"/>
      </rPr>
      <t>Другие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>земли, выведенные из продуктивного оборота ( полигоны отходов, свалки, хвостохранилища)</t>
    </r>
  </si>
  <si>
    <r>
      <t xml:space="preserve">Другие земли, выведенные из продуктивного оборота (полигоны отходов, свалки, хвостохранилища) в общей доле на площади страны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</t>
    </r>
    <r>
      <rPr>
        <sz val="12"/>
        <color indexed="10"/>
        <rFont val="Calibri"/>
        <family val="2"/>
      </rPr>
      <t>100x cтрока 12/строка 1</t>
    </r>
  </si>
  <si>
    <r>
      <t>В случае если заполняется  категория "другие</t>
    </r>
    <r>
      <rPr>
        <sz val="11"/>
        <rFont val="Calibri"/>
        <family val="2"/>
      </rPr>
      <t xml:space="preserve"> земли, выведенные из оборота</t>
    </r>
    <r>
      <rPr>
        <sz val="11"/>
        <color indexed="8"/>
        <rFont val="Calibri"/>
        <family val="2"/>
      </rPr>
      <t>", объясните, пожалуйста какие земли подпадают под эту категорию.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</si>
  <si>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8"/>
        <rFont val="Calibri"/>
        <family val="2"/>
      </rPr>
      <t xml:space="preserve"> доступно в Руководстве по применению экологических показателей; отдел II.21, см.: www.unece.org/env/documents/2007/ece/ece.belgrade.conf.2007.inf.6.r.pdf </t>
    </r>
  </si>
  <si>
    <r>
      <t>Информация, полезная для развития этого показателя может быть найдена в Показателя</t>
    </r>
    <r>
      <rPr>
        <sz val="12"/>
        <rFont val="Calibri"/>
        <family val="2"/>
      </rPr>
      <t>х</t>
    </r>
    <r>
      <rPr>
        <sz val="12"/>
        <color indexed="8"/>
        <rFont val="Calibri"/>
        <family val="2"/>
      </rPr>
      <t xml:space="preserve"> устойчивого развития: Принципы и методики - 3-е издание (ООН 2007) в http://www.un.org/esa/sustdev/natlinfo/indicators/guidelines.pdf</t>
    </r>
  </si>
  <si>
    <r>
      <t>1000 т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</si>
  <si>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>1000 т</t>
    </r>
    <r>
      <rPr>
        <sz val="12"/>
        <rFont val="Calibri"/>
        <family val="2"/>
      </rPr>
      <t xml:space="preserve">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</si>
  <si>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</si>
  <si>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</si>
  <si>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 xml:space="preserve">1000 т  N,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</si>
  <si>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</si>
  <si>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Доля </t>
    </r>
    <r>
      <rPr>
        <sz val="12"/>
        <rFont val="Calibri"/>
        <family val="2"/>
      </rPr>
      <t>площадей, об</t>
    </r>
    <r>
      <rPr>
        <sz val="12"/>
        <color indexed="8"/>
        <rFont val="Calibri"/>
        <family val="2"/>
      </rPr>
      <t xml:space="preserve">работанных органическими удобрениями в общей площади сельскохозяйственных земель                                                 </t>
    </r>
    <r>
      <rPr>
        <sz val="12"/>
        <color indexed="10"/>
        <rFont val="Calibri"/>
        <family val="2"/>
      </rPr>
      <t>100 х строка 25 / строка 1</t>
    </r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</si>
  <si>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</si>
  <si>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</si>
  <si>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 xml:space="preserve">Пожалуйста.используйте приведенную выше формулу для расчета потребления, 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</si>
  <si>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</si>
  <si>
    <t>%</t>
  </si>
  <si>
    <t>http://unfccc.int/national_reports/annex_i_natcom/submitted_natcom/items/4903.php</t>
  </si>
  <si>
    <t xml:space="preserve">http://unfccc.int/national_reports/non-annex_i_natcom/items/2979.php   </t>
  </si>
  <si>
    <t>http://www.ipcc-nggip.iges.or.jp/public/2006gl/index.html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</si>
  <si>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</si>
  <si>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</si>
  <si>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</si>
  <si>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</si>
  <si>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</si>
  <si>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При заполнении нижеуказанных таблиц за помощью, пожалуйста, обращайтесь к г-ну Владиславу Бизеку по эл. почте: vladislav.bizek@gmail.com.</t>
  </si>
  <si>
    <t>Пятая сессия</t>
  </si>
  <si>
    <t>4-6 июля 2012 года, Женева</t>
  </si>
  <si>
    <t>ОЦЕНКА СЛЕДУЮЩИХ ШЕСТИ ПОКАЗАТЕЛЕЙ ИЗ РУКОВОДСТВА ПО ПРИМЕНЕНИЮ ЭКОЛОГИЧЕСКИХ ПОКАЗАТЕЛЕЙ ЕЭК ООН</t>
  </si>
  <si>
    <t>Показатель</t>
  </si>
  <si>
    <t>B. Обеспечение качества данных и процедуры контроля при подготовке показателя</t>
  </si>
  <si>
    <t>Вопрос A.</t>
  </si>
  <si>
    <t>Вопрос  B.</t>
  </si>
  <si>
    <t>Вопрос  C.</t>
  </si>
  <si>
    <t>Вопрос D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</si>
  <si>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</si>
  <si>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</si>
  <si>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Обеспечение качества данных и процедуры контроля при подготовке показателя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</si>
  <si>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</si>
  <si>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Публикация показателя в статистических сборниках и докладах о состоянии окружающей среды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</si>
  <si>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</si>
  <si>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Описание показателей доступно он-лайн: www.unece.org/env/documents/2007/ece/ece.belgrade.conf.2007.inf.6.r.pdf</t>
  </si>
  <si>
    <t>Единица</t>
  </si>
  <si>
    <t>Использование индикатора и / или связанных с ними данных на национальном уровне и основные держатели информации</t>
  </si>
  <si>
    <t>Выбросы загрязняющих веществ в атмосферный воздух</t>
  </si>
  <si>
    <t>Выбросы парниковых газов</t>
  </si>
  <si>
    <t>Бытовое водопотребление на душу населения</t>
  </si>
  <si>
    <t>Потери воды</t>
  </si>
  <si>
    <t>Изъятие земель</t>
  </si>
  <si>
    <t>Потребление удобрений</t>
  </si>
  <si>
    <t>Оксиды азота</t>
  </si>
  <si>
    <t>1000 т / год</t>
  </si>
  <si>
    <t>т/год</t>
  </si>
  <si>
    <t>кг/год</t>
  </si>
  <si>
    <t>г/год</t>
  </si>
  <si>
    <t>НМЛОС</t>
  </si>
  <si>
    <t>Аммиак</t>
  </si>
  <si>
    <t>ТЧ10</t>
  </si>
  <si>
    <t>ТЧ2.5</t>
  </si>
  <si>
    <t>Углеводороды</t>
  </si>
  <si>
    <t>ПАУ</t>
  </si>
  <si>
    <t>ПХДД/Ф</t>
  </si>
  <si>
    <t>ПХБ</t>
  </si>
  <si>
    <t>Кадмий</t>
  </si>
  <si>
    <t>Свинец</t>
  </si>
  <si>
    <t>Население</t>
  </si>
  <si>
    <t>кг / чел</t>
  </si>
  <si>
    <t>Площадь страны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</si>
  <si>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</si>
  <si>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>Глоссарий</t>
  </si>
  <si>
    <t>ППС: паритет покупательной способности</t>
  </si>
  <si>
    <t>ПАУ: полициклические ароматические углеводороды</t>
  </si>
  <si>
    <t>ПХБ: полихлорированные бифенилы</t>
  </si>
  <si>
    <t>Млн. т / год</t>
  </si>
  <si>
    <t>Диоксид углерода</t>
  </si>
  <si>
    <t>ГФУ (указать в примечании)</t>
  </si>
  <si>
    <t>ПФУ (указать в примечании)</t>
  </si>
  <si>
    <t>Промышленные процессы и использование продуктов</t>
  </si>
  <si>
    <t>Сельское хозяйство</t>
  </si>
  <si>
    <t>Отходы</t>
  </si>
  <si>
    <t>Население страны</t>
  </si>
  <si>
    <t>т СО2-экв / душу населения</t>
  </si>
  <si>
    <t>Формула для расчета совокупных выбросов:</t>
  </si>
  <si>
    <t>Население, подключенное к коммунальному водоснабжению</t>
  </si>
  <si>
    <t>млн. кубометров</t>
  </si>
  <si>
    <t>кубометров в год</t>
  </si>
  <si>
    <t>Расчетное потребление воды на душу населения</t>
  </si>
  <si>
    <t>Общее потребление воды (коммунальное водоснабжение и самообеспечение)</t>
  </si>
  <si>
    <t>Общая численность населения</t>
  </si>
  <si>
    <t>Вода доставленная конечным пользователям</t>
  </si>
  <si>
    <t>Забранная вода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</si>
  <si>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</si>
  <si>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t>1000 т N</t>
  </si>
  <si>
    <t>Потребление фосфатных удобрений</t>
  </si>
  <si>
    <t>Потребление калийных удобрений</t>
  </si>
  <si>
    <t>Потребление NP удобрений</t>
  </si>
  <si>
    <t>Потребление PK удобрений</t>
  </si>
  <si>
    <t>Потребление  NK удобрений</t>
  </si>
  <si>
    <t>Потребление NPK удобрений</t>
  </si>
  <si>
    <t>1000 т</t>
  </si>
  <si>
    <t>кг / га</t>
  </si>
  <si>
    <t>Абсолютные значения выбросов основных загрязняющих веществ</t>
  </si>
  <si>
    <t>Ртуть</t>
  </si>
  <si>
    <t>Выбросы основных загрязняющих веществ на душу населения</t>
  </si>
  <si>
    <t>Выбросы основных загрязняющих веществ на единицу площади</t>
  </si>
  <si>
    <r>
      <t>т/км</t>
    </r>
    <r>
      <rPr>
        <vertAlign val="superscript"/>
        <sz val="12"/>
        <color indexed="8"/>
        <rFont val="Calibri"/>
        <family val="2"/>
      </rPr>
      <t>2</t>
    </r>
  </si>
  <si>
    <t>т/км2</t>
  </si>
  <si>
    <t xml:space="preserve">кг/1000 долларов </t>
  </si>
  <si>
    <t>кг/1000 долларов</t>
  </si>
  <si>
    <t>ВВП в постоянных ценах 2005 года (ППС)</t>
  </si>
  <si>
    <t>Значения ВВП по ППС в ценах 2005 года в Международных долларах можно найти на http://data.worldbank.org/indicator/NY.GDP.MKTP.PP.KD</t>
  </si>
  <si>
    <t>Абсолютные значения выбросов</t>
  </si>
  <si>
    <t xml:space="preserve">                                                                                                                                                   Совокупные выбросы по секторам (в эквиваленте СО2)</t>
  </si>
  <si>
    <t>1000 км2</t>
  </si>
  <si>
    <t>В случае, если данные о F-газах отсутствуют, используется упрощенная формула:</t>
  </si>
  <si>
    <t>Сельскохозяйственная земля = пашня + земля под многолетними культурами.</t>
  </si>
  <si>
    <t>Потребление органических удобрений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</si>
  <si>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</si>
  <si>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</si>
  <si>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Диоксид серы</t>
  </si>
  <si>
    <t>Оксид углерода</t>
  </si>
  <si>
    <t xml:space="preserve">Абсолютные значения выбросов других загрязняющих веществ на душу населения </t>
  </si>
  <si>
    <t>Миллионы человек</t>
  </si>
  <si>
    <t>Энергетика (всего)</t>
  </si>
  <si>
    <t>из  них стационарные источники</t>
  </si>
  <si>
    <t>из  них мобильные источники</t>
  </si>
  <si>
    <t xml:space="preserve">ПГП  для частных F-газов можно найти на сайте   http://unfccc.int/ghg_data/items/3825.php  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</si>
  <si>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</si>
  <si>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Подробную информацию о выбросах парниковых газов других стран можно найти в Национальных сообщениях   на сайте</t>
  </si>
  <si>
    <t>Самообеспечение: Вода, потребляемая непосредственно домашними хозяйствами для собственного потребления</t>
  </si>
  <si>
    <t>Площадь сельскохозяйственных земель</t>
  </si>
  <si>
    <t>Выбросы основных загрязняющих веществ на единицу ВВП</t>
  </si>
  <si>
    <t xml:space="preserve">Потребление азотных удобрений </t>
  </si>
  <si>
    <t>млн. га</t>
  </si>
  <si>
    <t>Потребление NPK удобрений Строка 14 / строка 1</t>
  </si>
  <si>
    <t>Удельные выбросы (минус ЗИЗЛХ)</t>
  </si>
  <si>
    <t>миллиард международных долларов</t>
  </si>
  <si>
    <t xml:space="preserve">Миллиард международных долларов </t>
  </si>
  <si>
    <t>Пожалуйста, предъявите учреждений (министерств, государственных ведомств, исследовательских институтов и т.д.), которые используют показатель и связанные с ними данные в своей работе. Представьте, которые являются основными владельцами этих данных (например, министерства, статистические агентства, специализированные природоохранные учреждения).</t>
  </si>
  <si>
    <t>Другие загрязняющие вещества  (указать)</t>
  </si>
  <si>
    <t>Примечания</t>
  </si>
  <si>
    <t>Дополнительная информация</t>
  </si>
  <si>
    <t>ЕМЕП / ЕАОС Справочник по инвентаризации выбросов загрязняющих веществ в атмосферу  2009 года, ЕАОС Технический отчет 9/2009, см. http://www.eea.europa.eu/publications/emep-eea-emission-inventory-guidebook-2009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</si>
  <si>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</si>
  <si>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Версия на русском языке: http://unfccc.int/resource/docs/2006/sbsta/rus/09r.pdf</t>
  </si>
  <si>
    <t>Потребление = производство + импорт - экспорт - не использованые удобрения</t>
  </si>
  <si>
    <t>Если национальные кадастры выбросов доступны для других загрязняющих веществ, пожалуйста добавьте данные о них в строки в разделе "Абсолютные значения выбросов других загрязняющих веществ".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</si>
  <si>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примечании, .</t>
  </si>
  <si>
    <t>Значения ВВП по ППС в ценах 2005 года в международных долларах можно найти на http://data.worldbank.org/indicator/NY.GDP.MKTP.PP.KD</t>
  </si>
  <si>
    <r>
      <t xml:space="preserve">из  них стационарные источники                    </t>
    </r>
    <r>
      <rPr>
        <sz val="12"/>
        <color indexed="10"/>
        <rFont val="Calibri"/>
        <family val="2"/>
      </rPr>
      <t>100 x cтрока 2 / строка 1</t>
    </r>
  </si>
  <si>
    <r>
      <t xml:space="preserve">из  них мобильные источники                            </t>
    </r>
    <r>
      <rPr>
        <sz val="12"/>
        <color indexed="10"/>
        <rFont val="Calibri"/>
        <family val="2"/>
      </rPr>
      <t>100 x cтрока 4 / строка 1</t>
    </r>
  </si>
  <si>
    <r>
      <t xml:space="preserve">из  них стационарные источники                  </t>
    </r>
    <r>
      <rPr>
        <sz val="12"/>
        <color indexed="10"/>
        <rFont val="Calibri"/>
        <family val="2"/>
      </rPr>
      <t>100 x cтрока 7 / строка 6</t>
    </r>
  </si>
  <si>
    <r>
      <t xml:space="preserve">из  них мобильные источники                             </t>
    </r>
    <r>
      <rPr>
        <sz val="12"/>
        <color indexed="10"/>
        <rFont val="Calibri"/>
        <family val="2"/>
      </rPr>
      <t>100 x cтрока 9 / строка 6</t>
    </r>
  </si>
  <si>
    <r>
      <t xml:space="preserve">из  них стационарные источники                          </t>
    </r>
    <r>
      <rPr>
        <sz val="12"/>
        <color indexed="10"/>
        <rFont val="Calibri"/>
        <family val="2"/>
      </rPr>
      <t>100 x cтрока 12 / строка 11</t>
    </r>
  </si>
  <si>
    <r>
      <t xml:space="preserve">из  них мобильные источники                               </t>
    </r>
    <r>
      <rPr>
        <sz val="12"/>
        <color indexed="10"/>
        <rFont val="Calibri"/>
        <family val="2"/>
      </rPr>
      <t>100 x cтрока 14 / строка 11</t>
    </r>
  </si>
  <si>
    <r>
      <t xml:space="preserve">из  них стационарные источники                             </t>
    </r>
    <r>
      <rPr>
        <sz val="12"/>
        <color indexed="10"/>
        <rFont val="Calibri"/>
        <family val="2"/>
      </rPr>
      <t>100 x cтрока 17 / строка 16</t>
    </r>
  </si>
  <si>
    <r>
      <t xml:space="preserve">из  них мобильные источники                                      </t>
    </r>
    <r>
      <rPr>
        <sz val="12"/>
        <color indexed="10"/>
        <rFont val="Calibri"/>
        <family val="2"/>
      </rPr>
      <t>100 x cтрока 19 / строка 16</t>
    </r>
  </si>
  <si>
    <r>
      <t xml:space="preserve">из  них стационарные источники                   </t>
    </r>
    <r>
      <rPr>
        <sz val="12"/>
        <color indexed="10"/>
        <rFont val="Calibri"/>
        <family val="2"/>
      </rPr>
      <t>100 x cтрока 22 / строка 21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</si>
  <si>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24 / строка 21</t>
    </r>
  </si>
  <si>
    <r>
      <t xml:space="preserve">из  них стационарные источники                                          </t>
    </r>
    <r>
      <rPr>
        <sz val="12"/>
        <color indexed="10"/>
        <rFont val="Calibri"/>
        <family val="2"/>
      </rPr>
      <t>100 x cтрока 27 / строка 26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</si>
  <si>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29 / строка 26</t>
    </r>
  </si>
  <si>
    <r>
      <t xml:space="preserve">из  них стационарные источники                                  </t>
    </r>
    <r>
      <rPr>
        <sz val="12"/>
        <color indexed="10"/>
        <rFont val="Calibri"/>
        <family val="2"/>
      </rPr>
      <t>100 x cтрока 32 / строка 31</t>
    </r>
  </si>
  <si>
    <r>
      <t xml:space="preserve">из  них мобильные источники                                        </t>
    </r>
    <r>
      <rPr>
        <sz val="12"/>
        <color indexed="10"/>
        <rFont val="Calibri"/>
        <family val="2"/>
      </rPr>
      <t>100 x cтрока 34 / строка 31</t>
    </r>
  </si>
  <si>
    <r>
      <t xml:space="preserve">из  них стационарные источники                              </t>
    </r>
    <r>
      <rPr>
        <sz val="12"/>
        <color indexed="10"/>
        <rFont val="Calibri"/>
        <family val="2"/>
      </rPr>
      <t>100 x cтрока 37 / строка 36</t>
    </r>
  </si>
  <si>
    <r>
      <t xml:space="preserve">из  них мобильные источники                              </t>
    </r>
    <r>
      <rPr>
        <sz val="12"/>
        <color indexed="10"/>
        <rFont val="Calibri"/>
        <family val="2"/>
      </rPr>
      <t xml:space="preserve">     100 x cтрока 39 / строка 36</t>
    </r>
  </si>
  <si>
    <r>
      <t xml:space="preserve">из  них стационарные источники                     </t>
    </r>
    <r>
      <rPr>
        <sz val="12"/>
        <color indexed="10"/>
        <rFont val="Calibri"/>
        <family val="2"/>
      </rPr>
      <t>100 x cтрока 42 / строка 41</t>
    </r>
  </si>
  <si>
    <r>
      <t xml:space="preserve">из  них мобильные источники                           </t>
    </r>
    <r>
      <rPr>
        <sz val="12"/>
        <color indexed="10"/>
        <rFont val="Calibri"/>
        <family val="2"/>
      </rPr>
      <t>100 x cтрока 44 / строка 41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</si>
  <si>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            Cтрока 1 / строка 57</t>
    </r>
  </si>
  <si>
    <r>
      <t xml:space="preserve">Оксиды азота                                                                         </t>
    </r>
    <r>
      <rPr>
        <sz val="12"/>
        <color indexed="10"/>
        <rFont val="Calibri"/>
        <family val="2"/>
      </rPr>
      <t>Cтрока 6 / строка 57</t>
    </r>
  </si>
  <si>
    <r>
      <t xml:space="preserve">НМЛОС                                                                               </t>
    </r>
    <r>
      <rPr>
        <sz val="12"/>
        <color indexed="10"/>
        <rFont val="Calibri"/>
        <family val="2"/>
      </rPr>
      <t>Cтрока 11 / строка 57</t>
    </r>
  </si>
  <si>
    <r>
      <t xml:space="preserve">Аммиак                                                                         </t>
    </r>
    <r>
      <rPr>
        <sz val="12"/>
        <color indexed="10"/>
        <rFont val="Calibri"/>
        <family val="2"/>
      </rPr>
      <t>Cтрока 16 / строка 57</t>
    </r>
  </si>
  <si>
    <r>
      <t xml:space="preserve">Оксид углерода                                                      </t>
    </r>
    <r>
      <rPr>
        <sz val="12"/>
        <color indexed="10"/>
        <rFont val="Calibri"/>
        <family val="2"/>
      </rPr>
      <t>Cтрока 21 / строка 57</t>
    </r>
  </si>
  <si>
    <r>
      <t xml:space="preserve">Углеводороды                                                             </t>
    </r>
    <r>
      <rPr>
        <sz val="12"/>
        <color indexed="10"/>
        <rFont val="Calibri"/>
        <family val="2"/>
      </rPr>
      <t xml:space="preserve"> Cтрока 26 / строка 57</t>
    </r>
  </si>
  <si>
    <r>
      <t xml:space="preserve">ТЧ10                                                                    </t>
    </r>
    <r>
      <rPr>
        <sz val="12"/>
        <color indexed="10"/>
        <rFont val="Calibri"/>
        <family val="2"/>
      </rPr>
      <t>Cтрока 36 / строка 57</t>
    </r>
  </si>
  <si>
    <r>
      <t xml:space="preserve">ТЧ2.5                                                                                </t>
    </r>
    <r>
      <rPr>
        <sz val="12"/>
        <color indexed="10"/>
        <rFont val="Calibri"/>
        <family val="2"/>
      </rPr>
      <t>Cтрока 41 / строка 57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</si>
  <si>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Cтрока 1 / строка 68</t>
    </r>
  </si>
  <si>
    <r>
      <t xml:space="preserve">Оксиды азота                                                            </t>
    </r>
    <r>
      <rPr>
        <sz val="12"/>
        <color indexed="10"/>
        <rFont val="Calibri"/>
        <family val="2"/>
      </rPr>
      <t>Cтрока 6 / строка 68</t>
    </r>
  </si>
  <si>
    <r>
      <t xml:space="preserve">НМЛОС                                                                            </t>
    </r>
    <r>
      <rPr>
        <sz val="12"/>
        <color indexed="10"/>
        <rFont val="Calibri"/>
        <family val="2"/>
      </rPr>
      <t>Cтрока 11 / строка 68</t>
    </r>
  </si>
  <si>
    <r>
      <t xml:space="preserve">Аммиак                                                                </t>
    </r>
    <r>
      <rPr>
        <sz val="12"/>
        <color indexed="10"/>
        <rFont val="Calibri"/>
        <family val="2"/>
      </rPr>
      <t>Cтрока 16 / строка 68</t>
    </r>
  </si>
  <si>
    <r>
      <t xml:space="preserve">Оксид углерода                                                               </t>
    </r>
    <r>
      <rPr>
        <sz val="12"/>
        <color indexed="10"/>
        <rFont val="Calibri"/>
        <family val="2"/>
      </rPr>
      <t>Cтрока 21 / строка 68</t>
    </r>
  </si>
  <si>
    <r>
      <t>Углеводороды</t>
    </r>
    <r>
      <rPr>
        <sz val="12"/>
        <color indexed="10"/>
        <rFont val="Calibri"/>
        <family val="2"/>
      </rPr>
      <t xml:space="preserve">                                                           Cтрока 26 / строка 68</t>
    </r>
  </si>
  <si>
    <r>
      <t xml:space="preserve">ТЧ10                                                                         </t>
    </r>
    <r>
      <rPr>
        <sz val="12"/>
        <color indexed="10"/>
        <rFont val="Calibri"/>
        <family val="2"/>
      </rPr>
      <t>Cтрока 36 / строка 68</t>
    </r>
  </si>
  <si>
    <r>
      <t xml:space="preserve">ТЧ2.5                                                                   </t>
    </r>
    <r>
      <rPr>
        <sz val="12"/>
        <color indexed="10"/>
        <rFont val="Calibri"/>
        <family val="2"/>
      </rPr>
      <t>Cтрока 41 / строка 68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</si>
  <si>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Cтрока 1 / строка 79</t>
    </r>
  </si>
  <si>
    <r>
      <t xml:space="preserve">Оксиды азота                                                        </t>
    </r>
    <r>
      <rPr>
        <sz val="12"/>
        <color indexed="10"/>
        <rFont val="Calibri"/>
        <family val="2"/>
      </rPr>
      <t>Cтрока 6 / строка 79</t>
    </r>
  </si>
  <si>
    <r>
      <t xml:space="preserve">НМЛОС                                                          </t>
    </r>
    <r>
      <rPr>
        <sz val="12"/>
        <color indexed="10"/>
        <rFont val="Calibri"/>
        <family val="2"/>
      </rPr>
      <t>Cтрока 11 / строка 79</t>
    </r>
  </si>
  <si>
    <r>
      <t xml:space="preserve">Аммиак                                                         </t>
    </r>
    <r>
      <rPr>
        <sz val="12"/>
        <color indexed="10"/>
        <rFont val="Calibri"/>
        <family val="2"/>
      </rPr>
      <t>Cтрока 16 / строка 79</t>
    </r>
  </si>
  <si>
    <r>
      <t xml:space="preserve">Оксид углерода                                                     </t>
    </r>
    <r>
      <rPr>
        <sz val="12"/>
        <color indexed="10"/>
        <rFont val="Calibri"/>
        <family val="2"/>
      </rPr>
      <t>Cтрока 21 / строка 79</t>
    </r>
  </si>
  <si>
    <r>
      <t xml:space="preserve">Углеводороды                                                  </t>
    </r>
    <r>
      <rPr>
        <sz val="12"/>
        <color indexed="10"/>
        <rFont val="Calibri"/>
        <family val="2"/>
      </rPr>
      <t xml:space="preserve"> Cтрока 26 / строка 79</t>
    </r>
  </si>
  <si>
    <r>
      <t xml:space="preserve">ТЧ10                                                                          </t>
    </r>
    <r>
      <rPr>
        <sz val="12"/>
        <color indexed="10"/>
        <rFont val="Calibri"/>
        <family val="2"/>
      </rPr>
      <t>Cтрока 36 / строка 79</t>
    </r>
  </si>
  <si>
    <r>
      <t xml:space="preserve">ТЧ2.5                                                                 </t>
    </r>
    <r>
      <rPr>
        <sz val="12"/>
        <color indexed="10"/>
        <rFont val="Calibri"/>
        <family val="2"/>
      </rPr>
      <t>Cтрока 41 / строка 79</t>
    </r>
  </si>
  <si>
    <t>Руководящие принципы представления данных о выбросах в рамках Конвенции о трансграничном загрязнении воздуха (ECE/EB.AIR/97). Версия января 2009 года. Смотрите http://www.ceip.at/fileadmin/inhalte/emep/reporting_2009/Rep_Guidelines_ECE_EB_AIR_97_e.pdf</t>
  </si>
  <si>
    <t xml:space="preserve">Использование растворителей и других продуктов </t>
  </si>
  <si>
    <t>Землепользование и лесное хозяйство</t>
  </si>
  <si>
    <r>
      <t xml:space="preserve">Совокупные выбросы парниковых газов на душу населения                                      </t>
    </r>
    <r>
      <rPr>
        <b/>
        <sz val="12"/>
        <color indexed="10"/>
        <rFont val="Calibri"/>
        <family val="2"/>
      </rPr>
      <t>Строка 9 / строка 21</t>
    </r>
  </si>
  <si>
    <r>
      <t xml:space="preserve">Совокупные выбросы парниковых газов на площадь страны                        </t>
    </r>
    <r>
      <rPr>
        <b/>
        <sz val="12"/>
        <color indexed="10"/>
        <rFont val="Calibri"/>
        <family val="2"/>
      </rPr>
      <t>Строка 9 / строка 21</t>
    </r>
  </si>
  <si>
    <r>
      <t xml:space="preserve">Совокупные выбросы парниковых газов на единицу ВВП                              </t>
    </r>
    <r>
      <rPr>
        <b/>
        <sz val="12"/>
        <color indexed="10"/>
        <rFont val="Calibri"/>
        <family val="2"/>
      </rPr>
      <t>Строка 9 / строка 23</t>
    </r>
  </si>
  <si>
    <t xml:space="preserve">Потребление воды в коммунальной сфере в стране </t>
  </si>
  <si>
    <r>
      <rPr>
        <b/>
        <sz val="12"/>
        <color indexed="8"/>
        <rFont val="Calibri"/>
        <family val="2"/>
      </rPr>
      <t xml:space="preserve">Потребление воды на душу населения в год                      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Строка 1 / строка 2</t>
    </r>
  </si>
  <si>
    <r>
      <t xml:space="preserve">Общее потребление воды                                                                     </t>
    </r>
    <r>
      <rPr>
        <sz val="12"/>
        <color indexed="10"/>
        <rFont val="Calibri"/>
        <family val="2"/>
      </rPr>
      <t>Строка 1 + строка 7</t>
    </r>
  </si>
  <si>
    <r>
      <t xml:space="preserve">Потребление воды на душу населения в год                             </t>
    </r>
    <r>
      <rPr>
        <sz val="12"/>
        <color indexed="10"/>
        <rFont val="Calibri"/>
        <family val="2"/>
      </rPr>
      <t>Строка 9 / строка 10</t>
    </r>
  </si>
  <si>
    <t>Коммунальное водоснабжение</t>
  </si>
  <si>
    <t>Самообеспечение</t>
  </si>
  <si>
    <r>
      <t xml:space="preserve">Потери  воды                               </t>
    </r>
    <r>
      <rPr>
        <sz val="12"/>
        <color indexed="10"/>
        <rFont val="Calibri"/>
        <family val="2"/>
      </rPr>
      <t>Строка 1  - строка 2</t>
    </r>
  </si>
  <si>
    <r>
      <t xml:space="preserve">Потери  воды                                              </t>
    </r>
    <r>
      <rPr>
        <b/>
        <sz val="12"/>
        <color indexed="10"/>
        <rFont val="Calibri"/>
        <family val="2"/>
      </rPr>
      <t>Строка 3 / строка 1</t>
    </r>
  </si>
  <si>
    <t xml:space="preserve">из них - утечки </t>
  </si>
  <si>
    <t>из них - испарение</t>
  </si>
  <si>
    <t>из них - погрешности измерений</t>
  </si>
  <si>
    <r>
      <t>1000 km</t>
    </r>
    <r>
      <rPr>
        <b/>
        <vertAlign val="superscript"/>
        <sz val="12"/>
        <color indexed="8"/>
        <rFont val="Calibri"/>
        <family val="2"/>
      </rPr>
      <t>2</t>
    </r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</si>
  <si>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</si>
  <si>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r>
      <t xml:space="preserve">Потребление фосфатных удобрений                                                                                                         </t>
    </r>
    <r>
      <rPr>
        <sz val="12"/>
        <color indexed="10"/>
        <rFont val="Calibri"/>
        <family val="2"/>
      </rPr>
      <t>Строка 4 / строка 1</t>
    </r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</si>
  <si>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</si>
  <si>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r>
      <t xml:space="preserve">Потребление NP удобрений                                   </t>
    </r>
    <r>
      <rPr>
        <sz val="12"/>
        <color indexed="10"/>
        <rFont val="Calibri"/>
        <family val="2"/>
      </rPr>
      <t>Строка  8 / строка 1</t>
    </r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</si>
  <si>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</si>
  <si>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r>
      <t xml:space="preserve">Потребление NK удобрений                                    </t>
    </r>
    <r>
      <rPr>
        <sz val="12"/>
        <color indexed="10"/>
        <rFont val="Calibri"/>
        <family val="2"/>
      </rPr>
      <t>Строка 12 / строка 1</t>
    </r>
  </si>
  <si>
    <r>
      <t xml:space="preserve">Общий объем потребления минеральных удобрений                                            </t>
    </r>
    <r>
      <rPr>
        <b/>
        <sz val="12"/>
        <color indexed="10"/>
        <rFont val="Calibri"/>
        <family val="2"/>
      </rPr>
      <t>Строка 2 + 4 + 6 + 8 + 10 + 12 + 14</t>
    </r>
  </si>
  <si>
    <t>Площади обработанные минеральными удобрениями</t>
  </si>
  <si>
    <r>
      <rPr>
        <sz val="12"/>
        <color indexed="8"/>
        <rFont val="Calibri"/>
        <family val="2"/>
      </rPr>
      <t xml:space="preserve">Доля площадей обработанных минеральными удобрениями в общей площади сельскохозяйственных земель                                 </t>
    </r>
    <r>
      <rPr>
        <b/>
        <sz val="12"/>
        <color indexed="8"/>
        <rFont val="Calibri"/>
        <family val="2"/>
      </rPr>
      <t xml:space="preserve">                             </t>
    </r>
    <r>
      <rPr>
        <sz val="12"/>
        <color indexed="10"/>
        <rFont val="Calibri"/>
        <family val="2"/>
      </rPr>
      <t>100 х строка 18 / строка 1</t>
    </r>
  </si>
  <si>
    <r>
      <t xml:space="preserve">Объем потребления минеральных удобрений  на единицу площади                                                               </t>
    </r>
    <r>
      <rPr>
        <b/>
        <sz val="12"/>
        <color indexed="10"/>
        <rFont val="Calibri"/>
        <family val="2"/>
      </rPr>
      <t>Строка  16 / строка / 1</t>
    </r>
  </si>
  <si>
    <t>Продажа минеральных удобрений</t>
  </si>
  <si>
    <r>
      <t xml:space="preserve">Потребление органических удобрений  на единицу площади                                                            </t>
    </r>
    <r>
      <rPr>
        <sz val="12"/>
        <color indexed="10"/>
        <rFont val="Calibri"/>
        <family val="2"/>
      </rPr>
      <t>Строка 23 / строка 1</t>
    </r>
  </si>
  <si>
    <t>Общая площадь для культуры</t>
  </si>
  <si>
    <t xml:space="preserve">Потребление удобрений </t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</si>
  <si>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</si>
  <si>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31/ строка 28</t>
    </r>
  </si>
  <si>
    <t>Органические удобрения в основном включают навоз и компосты.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</si>
  <si>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</si>
  <si>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 xml:space="preserve">ОВЧ </t>
  </si>
  <si>
    <r>
      <t xml:space="preserve">ОВЧ                                                 </t>
    </r>
    <r>
      <rPr>
        <sz val="12"/>
        <color indexed="10"/>
        <rFont val="Calibri"/>
        <family val="2"/>
      </rPr>
      <t>Cтрока 31 / строка 57</t>
    </r>
  </si>
  <si>
    <r>
      <t xml:space="preserve">ОВЧ                                                            </t>
    </r>
    <r>
      <rPr>
        <sz val="12"/>
        <color indexed="10"/>
        <rFont val="Calibri"/>
        <family val="2"/>
      </rPr>
      <t>Cтрока 31 / строка 68</t>
    </r>
  </si>
  <si>
    <r>
      <t xml:space="preserve">ОВЧ                                                                                                                 </t>
    </r>
    <r>
      <rPr>
        <sz val="12"/>
        <color indexed="10"/>
        <rFont val="Calibri"/>
        <family val="2"/>
      </rPr>
      <t>Cтрока 31 / строка 79</t>
    </r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</si>
  <si>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</si>
  <si>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r>
      <t>Продаж</t>
    </r>
    <r>
      <rPr>
        <sz val="12"/>
        <color indexed="12"/>
        <rFont val="Calibri"/>
        <family val="2"/>
      </rPr>
      <t>а</t>
    </r>
    <r>
      <rPr>
        <sz val="12"/>
        <color indexed="8"/>
        <rFont val="Calibri"/>
        <family val="2"/>
      </rPr>
      <t xml:space="preserve"> минеральных удобрений  фермерам</t>
    </r>
  </si>
  <si>
    <t>Площади, обработанные органическими удобрениями</t>
  </si>
  <si>
    <t>Земли, выведенные из продуктивного оборота застройками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</si>
  <si>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II.1, см.: www.unece.org/env/documents/2007/ece/ece.belgrade.conf.2007.inf.6.r.pdf </t>
    </r>
  </si>
  <si>
    <r>
      <t xml:space="preserve">Метан </t>
    </r>
    <r>
      <rPr>
        <sz val="12"/>
        <rFont val="Calibri"/>
        <family val="2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</si>
  <si>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1"/>
        <rFont val="Calibri"/>
        <family val="2"/>
      </rPr>
      <t>)</t>
    </r>
  </si>
  <si>
    <t xml:space="preserve">Подробное описание показателя доступно в Руководстве по применению экологических показателей; отдел II.6, см.: www.unece.org/env/documents/2007/ece/ece.belgrade.conf.2007.inf.6.r.pdf </t>
  </si>
  <si>
    <r>
      <t xml:space="preserve">Международный доллар: </t>
    </r>
    <r>
      <rPr>
        <sz val="12"/>
        <rFont val="Calibri"/>
        <family val="2"/>
      </rPr>
      <t>ден</t>
    </r>
    <r>
      <rPr>
        <sz val="12"/>
        <color indexed="8"/>
        <rFont val="Calibri"/>
        <family val="2"/>
      </rPr>
      <t>ежная единица, которая используется для расчета ВВП по ППС.</t>
    </r>
  </si>
  <si>
    <r>
      <t>F-газы: гидрофторуглероды (ГФУ), перфторуглероды (ПФУ) и 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)</t>
    </r>
  </si>
  <si>
    <r>
      <t>1000 т СО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>-экв / км2</t>
    </r>
  </si>
  <si>
    <r>
      <t>т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экв /1000 долларов </t>
    </r>
  </si>
  <si>
    <r>
      <t>Совокупные выбросы (в эквиваленте СО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</t>
    </r>
    <r>
      <rPr>
        <sz val="11"/>
        <rFont val="Calibri"/>
        <family val="2"/>
      </rPr>
      <t>CH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(Mt) + 310 х выбросы N</t>
    </r>
    <r>
      <rPr>
        <vertAlign val="subscript"/>
        <sz val="11"/>
        <color indexed="12"/>
        <rFont val="Calibri"/>
        <family val="2"/>
      </rPr>
      <t>2</t>
    </r>
    <r>
      <rPr>
        <sz val="11"/>
        <color indexed="8"/>
        <rFont val="Calibri"/>
        <family val="2"/>
      </rPr>
      <t>0 (Mt) + 0,001 х сумма выбросов F-газов (тыс. т) х ПГП</t>
    </r>
  </si>
  <si>
    <r>
      <t>ПГП (GWP): Потенциал глобального потепления: Относительный показатель того, насколько парниковый газ захва</t>
    </r>
    <r>
      <rPr>
        <sz val="12"/>
        <rFont val="Calibri"/>
        <family val="2"/>
      </rPr>
      <t>тывает</t>
    </r>
    <r>
      <rPr>
        <sz val="12"/>
        <color indexed="8"/>
        <rFont val="Calibri"/>
        <family val="2"/>
      </rPr>
      <t xml:space="preserve"> тепло в атмосфере. Он сравнивает количество тепла, захваченное определенной массой газа с количеством тепла, захваченным аналогичной массой диоксида углерода. ПГП рассчитывается за определенный промежуток времени, обычно 20, 100 или 500 лет. ПГП выражается как фактор диоксида углерода (ПГП которого стандартизирован по 1).</t>
    </r>
  </si>
  <si>
    <r>
      <rPr>
        <b/>
        <sz val="12"/>
        <color indexed="8"/>
        <rFont val="Calibri"/>
        <family val="2"/>
      </rPr>
      <t>Совокупные выбросы (в</t>
    </r>
    <r>
      <rPr>
        <b/>
        <sz val="12"/>
        <rFont val="Calibri"/>
        <family val="2"/>
      </rPr>
      <t xml:space="preserve">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э</t>
    </r>
    <r>
      <rPr>
        <b/>
        <sz val="12"/>
        <color indexed="8"/>
        <rFont val="Calibri"/>
        <family val="2"/>
      </rPr>
      <t xml:space="preserve">квиваленте)                                                  </t>
    </r>
    <r>
      <rPr>
        <sz val="12"/>
        <color indexed="10"/>
        <rFont val="Calibri"/>
        <family val="2"/>
      </rPr>
      <t>См. формулу ниже в примечаниях</t>
    </r>
  </si>
  <si>
    <t>Тренды поглощения ПГ  в землепользовании, изменении землепользования и лесном хозяйстве (ЗИЗЛХ)</t>
  </si>
  <si>
    <t>Не связанные с сжиганием выбросы: выбросы парниковых газов в энергетическом секторе, которые выбрасываются без горения.</t>
  </si>
  <si>
    <t>ВВП: внутренний валовой продукт</t>
  </si>
  <si>
    <r>
      <t>Совокупные выбросы (СО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CH</t>
    </r>
    <r>
      <rPr>
        <vertAlign val="subscript"/>
        <sz val="11"/>
        <rFont val="Calibri"/>
        <family val="2"/>
      </rPr>
      <t>4</t>
    </r>
    <r>
      <rPr>
        <sz val="11"/>
        <color indexed="8"/>
        <rFont val="Calibri"/>
        <family val="2"/>
      </rPr>
      <t xml:space="preserve"> (Mt) + 310 х выбросы </t>
    </r>
    <r>
      <rPr>
        <sz val="11"/>
        <rFont val="Calibri"/>
        <family val="2"/>
      </rP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  <r>
      <rPr>
        <sz val="11"/>
        <color indexed="8"/>
        <rFont val="Calibri"/>
        <family val="2"/>
      </rPr>
      <t xml:space="preserve"> (Mt)</t>
    </r>
  </si>
  <si>
    <t>Если ваша страна разработала прогнозы выбросов ПГ, пожалуйста представьте эту информацию в примечании, .</t>
  </si>
  <si>
    <t>из  них - не связанные с сжиганием выбросы</t>
  </si>
  <si>
    <t>из них - сжигание в стационарных источников</t>
  </si>
  <si>
    <t>из  них - сжигание в мобильных источниках</t>
  </si>
  <si>
    <t>ВВП: валовой внутренний продукт</t>
  </si>
  <si>
    <t>Международный доллар: денежная единица, которая используется для расчета ВВП по ППС.</t>
  </si>
  <si>
    <t xml:space="preserve">ОВЧ: общее содержание взвешенных частиц (выбросы пыли) </t>
  </si>
  <si>
    <t>ТЧ10: частицы с диаметром 10 мкм и менее</t>
  </si>
  <si>
    <t>ТЧ2.5: частицы с диаметром 2.5 мкм и менее</t>
  </si>
  <si>
    <t>ПХДД / Ф: полихлорированные дибензо диоксины/дибензофураны</t>
  </si>
  <si>
    <t>НМЛОС: неметановые летучие органические соединения</t>
  </si>
  <si>
    <t>Если в вашей стране кадастры выбросов в формате НФР  (в котором кадастры выбросов сообщаются в ЕМЕП) доступны,пожалуйста представьте их в виде приложений.</t>
  </si>
  <si>
    <t>Если ваша страна приняла целевые показатели сокращения выбросов некоторых загрязняющих веществ,пожалуйста представьте эту информацию в примечании, .</t>
  </si>
  <si>
    <r>
      <t xml:space="preserve">Сумма совокупных выбросов РГ минус ЗИЗЛХ (в эквиваленте </t>
    </r>
    <r>
      <rPr>
        <b/>
        <sz val="12"/>
        <rFont val="Calibri"/>
        <family val="2"/>
      </rPr>
      <t>СO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)                                                                                </t>
    </r>
    <r>
      <rPr>
        <b/>
        <sz val="12"/>
        <color indexed="10"/>
        <rFont val="Calibri"/>
        <family val="2"/>
      </rPr>
      <t>Строка 7  - строка 8</t>
    </r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</si>
  <si>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</si>
  <si>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миллионы человек</t>
  </si>
  <si>
    <r>
      <t>Население не подключен</t>
    </r>
    <r>
      <rPr>
        <sz val="12"/>
        <rFont val="Calibri"/>
        <family val="2"/>
      </rPr>
      <t>ное</t>
    </r>
    <r>
      <rPr>
        <sz val="12"/>
        <color indexed="8"/>
        <rFont val="Calibri"/>
        <family val="2"/>
      </rPr>
      <t xml:space="preserve"> к коммунальному водоснабжению (самообеспечение)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</si>
  <si>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II.9, см.: www.unece.org/env/documents/2007/ece/ece.belgrade.conf.2007.inf.6.r.pdf </t>
    </r>
  </si>
  <si>
    <t>Коммунальное водоснабжение: вода поставляемая отраслью водоснабжения (ISIC 36)</t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</si>
  <si>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на:  http://unstats.un.org/unsd/ENVIRONMENT/questionnaire2010.htm</t>
    </r>
  </si>
  <si>
    <r>
      <t xml:space="preserve">из них - </t>
    </r>
    <r>
      <rPr>
        <i/>
        <sz val="12"/>
        <rFont val="Calibri"/>
        <family val="2"/>
      </rPr>
      <t>аварии в сетях</t>
    </r>
  </si>
  <si>
    <r>
      <t xml:space="preserve">Подробное описание </t>
    </r>
    <r>
      <rPr>
        <b/>
        <sz val="12"/>
        <rFont val="Calibri"/>
        <family val="2"/>
      </rPr>
      <t>показателя</t>
    </r>
    <r>
      <rPr>
        <b/>
        <sz val="12"/>
        <rFont val="Calibri"/>
        <family val="2"/>
      </rPr>
      <t xml:space="preserve"> доступно в Руководстве по применению экологических показателей; отдел II.10, см.: www.unece.org/env/documents/2007/ece/ece.belgrade.conf.2007.inf.6.r.pdf </t>
    </r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</si>
  <si>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 http://unstats.un.org/unsd/ENVIRONMENT/questionnaire2010.htm</t>
    </r>
  </si>
  <si>
    <t>Если ваша страна разработала прогнозы выбросов для некоторых загрязнителей, пожалуйста представьте эту информацию в примечании, .</t>
  </si>
  <si>
    <t xml:space="preserve">Пожалуйста укажите, включены ли расчетные данные незарегистрированных выбросов от стационарных источников. Если да, укажите охват этих данных (какие типы незарегистрированных </t>
  </si>
  <si>
    <t>источников выбросов включены) и какая применялась методика оценки таких выбросов</t>
  </si>
  <si>
    <t>При оценке выбросов из мобильных источников, пожалуйста укажите методологию расчетов .</t>
  </si>
  <si>
    <t xml:space="preserve">Определения </t>
  </si>
  <si>
    <r>
      <rPr>
        <sz val="11"/>
        <color indexed="8"/>
        <rFont val="Calibri"/>
        <family val="2"/>
      </rPr>
      <t>Потери воды: объем пресной воды, которая теряется во время транспортировки между пунктом забора и пунктом использования, а также между пунктами использования и повторного использования, и которая включает утечки, испарения, утечки вследствие аварий в сетях и погрешности измерений . В потерях воды не учитываются потери, связанные с незаконным ее отбором.</t>
    </r>
  </si>
  <si>
    <t>из них земли, занятые обрабатывающими предприятиями</t>
  </si>
  <si>
    <t>...</t>
  </si>
  <si>
    <r>
      <t xml:space="preserve">Временные ряды данных по показателям за период 1990-2011 гг., Таблица 2. Выбросы парниковых газов (ПГ):    </t>
    </r>
    <r>
      <rPr>
        <b/>
        <sz val="14"/>
        <color indexed="8"/>
        <rFont val="Calibri"/>
        <family val="2"/>
      </rPr>
      <t>Азербайджан</t>
    </r>
  </si>
  <si>
    <r>
      <t xml:space="preserve">Временные ряды данных по показателям за период 1990-2011 гг., Таблица 5. Изъятие земель из продуктивного оборота : </t>
    </r>
    <r>
      <rPr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Азербайджан</t>
    </r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</si>
  <si>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Азербайджан</t>
    </r>
  </si>
  <si>
    <r>
      <t xml:space="preserve"> Временные ряды данных по показателям за период 1990-2011 гг., Таблица1. Выбросы загрязняющих веществ в атмосферный воздух: </t>
    </r>
    <r>
      <rPr>
        <i/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Азербайджан</t>
    </r>
  </si>
  <si>
    <r>
      <t xml:space="preserve">Временные ряды данных по показателям за период 1990-2011 гг., Таблица 3.Бытовое водопотребление в расчете на душу населения : </t>
    </r>
    <r>
      <rPr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Азербайджан</t>
    </r>
  </si>
  <si>
    <t>тыс. га</t>
  </si>
  <si>
    <r>
      <t xml:space="preserve">Представлено  </t>
    </r>
    <r>
      <rPr>
        <b/>
        <sz val="11"/>
        <color indexed="8"/>
        <rFont val="Calibri"/>
        <family val="2"/>
      </rPr>
      <t>Азербайджанской Республикой</t>
    </r>
  </si>
  <si>
    <t xml:space="preserve">Подготовлено: гос-жой Лазимовой Реной, Государственный Комитет по Статистике  и 
г-жой Айтан Юсифовой, Министерство экологии и природных ресурсов Азербайджанской Республики </t>
  </si>
  <si>
    <r>
      <rPr>
        <b/>
        <strike/>
        <sz val="12"/>
        <color indexed="8"/>
        <rFont val="Calibri"/>
        <family val="2"/>
      </rPr>
      <t xml:space="preserve">Потребление </t>
    </r>
    <r>
      <rPr>
        <b/>
        <sz val="12"/>
        <color indexed="8"/>
        <rFont val="Calibri"/>
        <family val="2"/>
      </rPr>
      <t>Внесение</t>
    </r>
    <r>
      <rPr>
        <b/>
        <sz val="12"/>
        <color indexed="8"/>
        <rFont val="Calibri"/>
        <family val="2"/>
      </rPr>
      <t xml:space="preserve"> минеральных  удобрений</t>
    </r>
  </si>
  <si>
    <r>
      <rPr>
        <b/>
        <strike/>
        <sz val="12"/>
        <color indexed="8"/>
        <rFont val="Calibri"/>
        <family val="2"/>
      </rPr>
      <t xml:space="preserve">Потребление  </t>
    </r>
    <r>
      <rPr>
        <b/>
        <sz val="12"/>
        <color indexed="8"/>
        <rFont val="Calibri"/>
        <family val="2"/>
      </rPr>
      <t>Внесение органических удобрений</t>
    </r>
  </si>
  <si>
    <r>
      <rPr>
        <b/>
        <strike/>
        <sz val="12"/>
        <color indexed="8"/>
        <rFont val="Calibri"/>
        <family val="2"/>
      </rPr>
      <t>Потребление</t>
    </r>
    <r>
      <rPr>
        <b/>
        <sz val="12"/>
        <color indexed="8"/>
        <rFont val="Calibri"/>
        <family val="2"/>
      </rPr>
      <t xml:space="preserve"> Внесение удобрений для конкретного типа культур: 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хлопок    Тип удобрения - минеральные </t>
    </r>
  </si>
  <si>
    <r>
      <rPr>
        <b/>
        <strike/>
        <sz val="12"/>
        <color indexed="8"/>
        <rFont val="Calibri"/>
        <family val="2"/>
      </rPr>
      <t>Потребление</t>
    </r>
    <r>
      <rPr>
        <b/>
        <sz val="12"/>
        <color indexed="8"/>
        <rFont val="Calibri"/>
        <family val="2"/>
      </rPr>
      <t xml:space="preserve"> Внесение удобрений для конкретного типа культур: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картофель    Тип удобрения - минеральные </t>
    </r>
  </si>
  <si>
    <r>
      <rPr>
        <b/>
        <strike/>
        <sz val="12"/>
        <color indexed="8"/>
        <rFont val="Calibri"/>
        <family val="2"/>
      </rPr>
      <t>Потребление</t>
    </r>
    <r>
      <rPr>
        <b/>
        <sz val="12"/>
        <color indexed="8"/>
        <rFont val="Calibri"/>
        <family val="2"/>
      </rPr>
      <t xml:space="preserve"> Внесение удобрений для конкретного типа культур: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садовые   Тип удобрения - минеральные </t>
    </r>
  </si>
  <si>
    <t>из них земли, занятые горнодобывающими предприятиями, месторождениями полезных ископаемых, объектов единой енергетической системы, магистральных трубопроводов, транспората,  связи и защиты,  гос.пограничной полосы, мелиорации и водного хозяйства</t>
  </si>
  <si>
    <t>из них земли, гос. научно-исследовательских и учебных учреждений,  их опытных баз, испытательных станций и служб</t>
  </si>
  <si>
    <t>из них земли, отведенные для размещения государсвенных органов управления</t>
  </si>
  <si>
    <t>OAO Мелиорации и водного хозяйства ответственно за подготовку данных. Данные собираются на основании стат.отчетности 2-ТП (водное хозяйство), утвержденной Госкомстатом</t>
  </si>
  <si>
    <t>Контроль и качество данных осуществляет OAO Мелиорации и водного хозяйства,Госкомстат проводит логический контроль.</t>
  </si>
  <si>
    <t>Комитет по Земле и Картографии ведет контроль за качеством данных.</t>
  </si>
  <si>
    <t>Показатель публикуется в стат. сборнике  "Окружающая среда в Азербайджане" и размещается на веб-сайте Госкомстата, www.azstat.org</t>
  </si>
  <si>
    <t>Качество и контроль данных выполняется на основе методологии Межправительственной Группы Экспертов по Изменению Климата в Национальном Департаменте по мониторингу.</t>
  </si>
  <si>
    <t>Центр Озона и Изменения Климата при Министерстве Экологии и Природных Ресурсов</t>
  </si>
  <si>
    <t>Госкомстат ответственнен за подготовку данных о выбросах загрязняющих веществ в атмосферный воздух от стационарных источников, от автотранспорта - Министерство Экологии и Природных ресурсов</t>
  </si>
  <si>
    <t>Госкомстат и  Министерство Экологии и Природных Ресурсов</t>
  </si>
  <si>
    <r>
      <t xml:space="preserve">D. Использование индикатора и / или связанных с ними данных на национальном уровне и </t>
    </r>
    <r>
      <rPr>
        <u val="single"/>
        <sz val="12"/>
        <color indexed="10"/>
        <rFont val="Calibri"/>
        <family val="2"/>
      </rPr>
      <t>основные держатели информации</t>
    </r>
  </si>
  <si>
    <t>ОАО Мелиорации и водного хозяйства Азербайджана</t>
  </si>
  <si>
    <t>Комитет по Земле и Картографии</t>
  </si>
  <si>
    <t>Показатель частично публикуется в стат. сборнике  "Сельское хозяйство в Азербайджане" и размещается на веб сайте Госкомстата, www.azstat.org</t>
  </si>
  <si>
    <t>Данные о выбросах загрязня-ющих веществ в атмосферный воздух от стационарных источников собираются от предприятий посредством статистической отчетности         2-ТП (воздух) и контроль качест-ва данных проводится путем сопоставления в динамике, а от автотранспорта данные расчитываются.</t>
  </si>
  <si>
    <t>Комитет по Земле и Картографии ответственно за эти показатели. Представленный набор показателей по этой теме невозможно было заполнить, т.к. они не соответствовали имеющимся данным в земельном балансе. В таблице были приведены данные по действующему в стране балансу .</t>
  </si>
  <si>
    <t>Министерство Экологии и Природных Ресурсов, Национальный Департамент Гидрометеорологии ответственны за подготовку данных</t>
  </si>
  <si>
    <t>Данные опубликованы во Втором Национальном сообщении по Изменению Климата, 2010 г.</t>
  </si>
  <si>
    <t>OAO Мелиорации и водного хозяйства ответственно за подготовку данных. Данные собираются на основании стат.отчетности 2-ТП (водное хозяйство), утвержденной Госкомстатом. Проблемно было заполнить показатель причин потерь воды, т.к. это не измеряется.</t>
  </si>
  <si>
    <t>Контроль и качество данных осуществляет OAO Мелиорации и водного хозяйства, Госкомстат проводит логический контроль.</t>
  </si>
  <si>
    <t>Данные этого показателя формируются путем стат. обследований, проводимых Госкомстатом начиная с 2007 года ежегодно (в 2008 году не проводилось).</t>
  </si>
  <si>
    <r>
      <rPr>
        <b/>
        <sz val="12"/>
        <color indexed="8"/>
        <rFont val="Calibri"/>
        <family val="2"/>
      </rPr>
      <t>Потребление удобрений для конкретного типа культур: зерновые (без кукурузы)</t>
    </r>
    <r>
      <rPr>
        <b/>
        <sz val="12"/>
        <color indexed="8"/>
        <rFont val="Calibri"/>
        <family val="2"/>
      </rPr>
      <t xml:space="preserve">     Тип удобрения - минеральные </t>
    </r>
  </si>
  <si>
    <t>После получения данных обследования они согласовываются с Министерством Сельского Хозяйства</t>
  </si>
  <si>
    <t>Госкомстат и  Министерство Сельского Хозяйства</t>
  </si>
  <si>
    <t>Использование минеральных удобрений пересчитывается на 100%  питательных веществ и публикуется в стат. сборнике  "Сельское хозяйство в Азербайджане" и размещается на веб сайте Госкомстата, www.azstat.org</t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</si>
  <si>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>100 x строка 35 / строка 34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</si>
  <si>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37/ строка 34</t>
    </r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</si>
  <si>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41/ строка 40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</si>
  <si>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43/ строка 40</t>
    </r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</si>
  <si>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47/ строка 46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</si>
  <si>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49/ строка 46</t>
    </r>
  </si>
  <si>
    <r>
      <t xml:space="preserve">Временные ряды данных по показателям за период 1990-2011 гг., Таблица 4. Потери воды: </t>
    </r>
    <r>
      <rPr>
        <b/>
        <sz val="14"/>
        <color indexed="8"/>
        <rFont val="Calibri"/>
        <family val="2"/>
      </rPr>
      <t xml:space="preserve"> Азербайджан</t>
    </r>
  </si>
  <si>
    <t>не применяются</t>
  </si>
  <si>
    <r>
      <t xml:space="preserve">ВВП в постоянных ценах 2005 года </t>
    </r>
    <r>
      <rPr>
        <strike/>
        <sz val="12"/>
        <color indexed="10"/>
        <rFont val="Calibri"/>
        <family val="2"/>
      </rPr>
      <t xml:space="preserve">(ППС) </t>
    </r>
    <r>
      <rPr>
        <vertAlign val="superscript"/>
        <sz val="12"/>
        <color indexed="10"/>
        <rFont val="Calibri"/>
        <family val="2"/>
      </rPr>
      <t>х)</t>
    </r>
  </si>
  <si>
    <r>
      <rPr>
        <vertAlign val="superscript"/>
        <sz val="12"/>
        <color indexed="10"/>
        <rFont val="Calibri"/>
        <family val="2"/>
      </rPr>
      <t>х)</t>
    </r>
    <r>
      <rPr>
        <sz val="12"/>
        <color indexed="10"/>
        <rFont val="Calibri"/>
        <family val="2"/>
      </rPr>
      <t xml:space="preserve"> В стране ВВП по паритету покупательной способности (ППС) как показатель не используется.</t>
    </r>
  </si>
  <si>
    <t xml:space="preserve"> ВВП дано в постоянных ценах 2005 года.</t>
  </si>
  <si>
    <t>Министерство Экологии и Природных ресурсов этот показатель не расчитывает</t>
  </si>
  <si>
    <r>
      <t xml:space="preserve">Потребление воды в коммунальной сфере в стране -cамообеспечение </t>
    </r>
    <r>
      <rPr>
        <sz val="12"/>
        <color indexed="10"/>
        <rFont val="Calibri"/>
        <family val="2"/>
      </rPr>
      <t>Строка 5 х строка 6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</si>
</sst>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  <numFmt numFmtId="205" formatCode="[$€-2]\ #,##0.00_);[Red]\([$€-2]\ #,##0.00\)"/>
  </numFmts>
  <fonts count="87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12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name val="Calibri"/>
      <family val="2"/>
    </font>
    <font>
      <b/>
      <vertAlign val="subscript"/>
      <sz val="12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i/>
      <sz val="12"/>
      <name val="Calibri"/>
      <family val="2"/>
    </font>
    <font>
      <sz val="11"/>
      <color indexed="63"/>
      <name val="Calibri"/>
      <family val="2"/>
    </font>
    <font>
      <sz val="12"/>
      <color indexed="8"/>
      <name val="Times New Roman"/>
      <family val="1"/>
    </font>
    <font>
      <b/>
      <strike/>
      <sz val="12"/>
      <color indexed="8"/>
      <name val="Calibri"/>
      <family val="2"/>
    </font>
    <font>
      <sz val="10"/>
      <name val="Calibri"/>
      <family val="2"/>
    </font>
    <font>
      <u val="single"/>
      <sz val="12"/>
      <color indexed="10"/>
      <name val="Calibri"/>
      <family val="2"/>
    </font>
    <font>
      <strike/>
      <sz val="12"/>
      <color indexed="10"/>
      <name val="Calibri"/>
      <family val="2"/>
    </font>
    <font>
      <vertAlign val="superscript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>
        <color indexed="63"/>
      </right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justify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17" fillId="33" borderId="0" xfId="0" applyFont="1" applyFill="1" applyAlignment="1">
      <alignment horizontal="left"/>
    </xf>
    <xf numFmtId="0" fontId="19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53" applyFont="1" applyFill="1" applyAlignment="1" applyProtection="1">
      <alignment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shrinkToFit="1"/>
    </xf>
    <xf numFmtId="0" fontId="5" fillId="33" borderId="11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justify"/>
    </xf>
    <xf numFmtId="0" fontId="5" fillId="34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4" fillId="33" borderId="14" xfId="0" applyFont="1" applyFill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0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203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203" fontId="4" fillId="34" borderId="14" xfId="0" applyNumberFormat="1" applyFont="1" applyFill="1" applyBorder="1" applyAlignment="1">
      <alignment horizontal="center" vertical="center" wrapText="1"/>
    </xf>
    <xf numFmtId="203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top" wrapText="1"/>
    </xf>
    <xf numFmtId="203" fontId="45" fillId="34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2" fontId="45" fillId="34" borderId="12" xfId="0" applyNumberFormat="1" applyFont="1" applyFill="1" applyBorder="1" applyAlignment="1">
      <alignment horizontal="center" vertical="center" wrapText="1"/>
    </xf>
    <xf numFmtId="203" fontId="4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2" fontId="4" fillId="34" borderId="12" xfId="0" applyNumberFormat="1" applyFont="1" applyFill="1" applyBorder="1" applyAlignment="1">
      <alignment horizontal="center" vertical="center" wrapText="1"/>
    </xf>
    <xf numFmtId="202" fontId="4" fillId="34" borderId="12" xfId="0" applyNumberFormat="1" applyFont="1" applyFill="1" applyBorder="1" applyAlignment="1">
      <alignment horizontal="center" vertical="center" wrapText="1"/>
    </xf>
    <xf numFmtId="201" fontId="4" fillId="34" borderId="12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02" fontId="4" fillId="34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/>
    </xf>
    <xf numFmtId="2" fontId="4" fillId="34" borderId="14" xfId="0" applyNumberFormat="1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203" fontId="4" fillId="34" borderId="14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top" wrapText="1"/>
    </xf>
    <xf numFmtId="203" fontId="4" fillId="35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203" fontId="84" fillId="34" borderId="12" xfId="0" applyNumberFormat="1" applyFont="1" applyFill="1" applyBorder="1" applyAlignment="1">
      <alignment horizontal="center" vertical="center" wrapText="1"/>
    </xf>
    <xf numFmtId="203" fontId="84" fillId="34" borderId="12" xfId="0" applyNumberFormat="1" applyFont="1" applyFill="1" applyBorder="1" applyAlignment="1">
      <alignment horizontal="center" vertical="center" wrapText="1"/>
    </xf>
    <xf numFmtId="0" fontId="84" fillId="34" borderId="12" xfId="0" applyFont="1" applyFill="1" applyBorder="1" applyAlignment="1">
      <alignment horizontal="center" vertical="center" wrapText="1"/>
    </xf>
    <xf numFmtId="202" fontId="84" fillId="34" borderId="12" xfId="0" applyNumberFormat="1" applyFont="1" applyFill="1" applyBorder="1" applyAlignment="1">
      <alignment horizontal="center" vertical="center" wrapText="1"/>
    </xf>
    <xf numFmtId="203" fontId="84" fillId="34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202" fontId="84" fillId="34" borderId="12" xfId="0" applyNumberFormat="1" applyFont="1" applyFill="1" applyBorder="1" applyAlignment="1">
      <alignment horizontal="center" vertical="center" wrapText="1"/>
    </xf>
    <xf numFmtId="0" fontId="84" fillId="33" borderId="0" xfId="0" applyFont="1" applyFill="1" applyAlignment="1">
      <alignment/>
    </xf>
    <xf numFmtId="0" fontId="83" fillId="33" borderId="0" xfId="0" applyFont="1" applyFill="1" applyAlignment="1">
      <alignment horizontal="left" indent="1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203" fontId="84" fillId="34" borderId="0" xfId="0" applyNumberFormat="1" applyFont="1" applyFill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17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2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21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21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7" fillId="34" borderId="0" xfId="0" applyFont="1" applyFill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7" fillId="34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0" fillId="33" borderId="0" xfId="53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justify"/>
    </xf>
    <xf numFmtId="0" fontId="4" fillId="33" borderId="0" xfId="0" applyFont="1" applyFill="1" applyAlignment="1">
      <alignment horizontal="justify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justify"/>
    </xf>
    <xf numFmtId="0" fontId="19" fillId="33" borderId="0" xfId="0" applyFont="1" applyFill="1" applyBorder="1" applyAlignment="1">
      <alignment horizontal="justify"/>
    </xf>
    <xf numFmtId="0" fontId="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5" fillId="33" borderId="24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wrapText="1"/>
    </xf>
    <xf numFmtId="0" fontId="29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justify"/>
    </xf>
    <xf numFmtId="0" fontId="7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justify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national_reports/annex_i_natcom/submitted_natcom/items/4903.php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www.ipcc-nggip.iges.or.jp/public/2006gl/index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7">
      <selection activeCell="A19" sqref="A19:IV20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42" t="s">
        <v>30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ht="15.75">
      <c r="A5" s="3"/>
    </row>
    <row r="6" spans="1:15" ht="15.75">
      <c r="A6" s="141" t="s">
        <v>31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>
      <c r="A7" s="141" t="s">
        <v>32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ht="15.75">
      <c r="A8" s="1"/>
    </row>
    <row r="9" spans="1:15" ht="15.75">
      <c r="A9" s="146" t="s">
        <v>33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ht="15.75">
      <c r="A10" s="3"/>
    </row>
    <row r="11" ht="15.75">
      <c r="A11" s="3"/>
    </row>
    <row r="12" spans="1:15" ht="15.75">
      <c r="A12" s="148" t="s">
        <v>36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15.75">
      <c r="A13" s="147" t="s">
        <v>37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ht="15.75">
      <c r="A14" s="4"/>
    </row>
    <row r="15" ht="20.25">
      <c r="A15" s="5"/>
    </row>
    <row r="16" ht="18.75">
      <c r="A16" s="6"/>
    </row>
    <row r="17" spans="1:15" ht="15.75">
      <c r="A17" s="146" t="s">
        <v>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ht="15.75">
      <c r="A18" s="1"/>
    </row>
    <row r="19" spans="1:15" ht="15">
      <c r="A19" s="145" t="s">
        <v>297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34.5" customHeight="1">
      <c r="A20" s="144" t="s">
        <v>298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ht="15">
      <c r="A21" s="7"/>
    </row>
    <row r="22" spans="1:15" ht="15">
      <c r="A22" s="143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D1">
      <selection activeCell="M4" sqref="M4:O4"/>
    </sheetView>
  </sheetViews>
  <sheetFormatPr defaultColWidth="9.140625" defaultRowHeight="15"/>
  <cols>
    <col min="1" max="1" width="23.8515625" style="8" customWidth="1"/>
    <col min="2" max="8" width="9.140625" style="8" customWidth="1"/>
    <col min="9" max="9" width="10.28125" style="8" customWidth="1"/>
    <col min="10" max="16384" width="9.140625" style="8" customWidth="1"/>
  </cols>
  <sheetData>
    <row r="1" spans="1:18" ht="18.75">
      <c r="A1" s="169" t="s">
        <v>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ht="16.5" thickBot="1">
      <c r="A2" s="9"/>
    </row>
    <row r="3" spans="1:18" ht="124.5" customHeight="1" thickBot="1">
      <c r="A3" s="192" t="s">
        <v>39</v>
      </c>
      <c r="B3" s="193"/>
      <c r="C3" s="193"/>
      <c r="D3" s="193"/>
      <c r="E3" s="193"/>
      <c r="F3" s="194"/>
      <c r="G3" s="155" t="s">
        <v>127</v>
      </c>
      <c r="H3" s="155"/>
      <c r="I3" s="156"/>
      <c r="J3" s="191" t="s">
        <v>40</v>
      </c>
      <c r="K3" s="155"/>
      <c r="L3" s="156"/>
      <c r="M3" s="191" t="s">
        <v>128</v>
      </c>
      <c r="N3" s="155"/>
      <c r="O3" s="156"/>
      <c r="P3" s="174" t="s">
        <v>315</v>
      </c>
      <c r="Q3" s="175"/>
      <c r="R3" s="176"/>
    </row>
    <row r="4" spans="1:19" ht="153" customHeight="1" thickBot="1">
      <c r="A4" s="177" t="s">
        <v>54</v>
      </c>
      <c r="B4" s="178"/>
      <c r="C4" s="178"/>
      <c r="D4" s="178"/>
      <c r="E4" s="178"/>
      <c r="F4" s="179"/>
      <c r="G4" s="181" t="s">
        <v>313</v>
      </c>
      <c r="H4" s="182"/>
      <c r="I4" s="183"/>
      <c r="J4" s="181" t="s">
        <v>319</v>
      </c>
      <c r="K4" s="182"/>
      <c r="L4" s="183"/>
      <c r="M4" s="163" t="s">
        <v>310</v>
      </c>
      <c r="N4" s="164"/>
      <c r="O4" s="164"/>
      <c r="P4" s="188" t="s">
        <v>314</v>
      </c>
      <c r="Q4" s="189"/>
      <c r="R4" s="190"/>
      <c r="S4" s="122"/>
    </row>
    <row r="5" spans="1:18" ht="127.5" customHeight="1" thickBot="1">
      <c r="A5" s="187" t="s">
        <v>55</v>
      </c>
      <c r="B5" s="178"/>
      <c r="C5" s="178"/>
      <c r="D5" s="178"/>
      <c r="E5" s="178"/>
      <c r="F5" s="179"/>
      <c r="G5" s="163" t="s">
        <v>321</v>
      </c>
      <c r="H5" s="164"/>
      <c r="I5" s="180"/>
      <c r="J5" s="163" t="s">
        <v>311</v>
      </c>
      <c r="K5" s="164"/>
      <c r="L5" s="180"/>
      <c r="M5" s="163" t="s">
        <v>322</v>
      </c>
      <c r="N5" s="164"/>
      <c r="O5" s="180"/>
      <c r="P5" s="157" t="s">
        <v>312</v>
      </c>
      <c r="Q5" s="158"/>
      <c r="R5" s="159"/>
    </row>
    <row r="6" spans="1:18" ht="110.25" customHeight="1" thickBot="1">
      <c r="A6" s="177" t="s">
        <v>56</v>
      </c>
      <c r="B6" s="178"/>
      <c r="C6" s="178"/>
      <c r="D6" s="178"/>
      <c r="E6" s="178"/>
      <c r="F6" s="179"/>
      <c r="G6" s="163" t="s">
        <v>307</v>
      </c>
      <c r="H6" s="164"/>
      <c r="I6" s="180"/>
      <c r="J6" s="163" t="s">
        <v>308</v>
      </c>
      <c r="K6" s="164"/>
      <c r="L6" s="180"/>
      <c r="M6" s="163" t="s">
        <v>310</v>
      </c>
      <c r="N6" s="164"/>
      <c r="O6" s="180"/>
      <c r="P6" s="165" t="s">
        <v>316</v>
      </c>
      <c r="Q6" s="166"/>
      <c r="R6" s="167"/>
    </row>
    <row r="7" spans="1:18" ht="149.25" customHeight="1" thickBot="1">
      <c r="A7" s="177" t="s">
        <v>57</v>
      </c>
      <c r="B7" s="178"/>
      <c r="C7" s="178"/>
      <c r="D7" s="178"/>
      <c r="E7" s="178"/>
      <c r="F7" s="179"/>
      <c r="G7" s="165" t="s">
        <v>323</v>
      </c>
      <c r="H7" s="166"/>
      <c r="I7" s="167"/>
      <c r="J7" s="165" t="s">
        <v>324</v>
      </c>
      <c r="K7" s="166"/>
      <c r="L7" s="167"/>
      <c r="M7" s="165" t="s">
        <v>310</v>
      </c>
      <c r="N7" s="166"/>
      <c r="O7" s="167"/>
      <c r="P7" s="165" t="s">
        <v>316</v>
      </c>
      <c r="Q7" s="166"/>
      <c r="R7" s="167"/>
    </row>
    <row r="8" spans="1:18" s="20" customFormat="1" ht="141.75" customHeight="1" thickBot="1">
      <c r="A8" s="184" t="s">
        <v>58</v>
      </c>
      <c r="B8" s="185"/>
      <c r="C8" s="185"/>
      <c r="D8" s="185"/>
      <c r="E8" s="185"/>
      <c r="F8" s="186"/>
      <c r="G8" s="171" t="s">
        <v>320</v>
      </c>
      <c r="H8" s="172"/>
      <c r="I8" s="173"/>
      <c r="J8" s="171" t="s">
        <v>309</v>
      </c>
      <c r="K8" s="172"/>
      <c r="L8" s="173"/>
      <c r="M8" s="171" t="s">
        <v>318</v>
      </c>
      <c r="N8" s="172"/>
      <c r="O8" s="173"/>
      <c r="P8" s="171" t="s">
        <v>317</v>
      </c>
      <c r="Q8" s="172"/>
      <c r="R8" s="173"/>
    </row>
    <row r="9" spans="1:18" ht="114.75" customHeight="1" thickBot="1">
      <c r="A9" s="177" t="s">
        <v>59</v>
      </c>
      <c r="B9" s="178"/>
      <c r="C9" s="178"/>
      <c r="D9" s="178"/>
      <c r="E9" s="178"/>
      <c r="F9" s="179"/>
      <c r="G9" s="181" t="s">
        <v>325</v>
      </c>
      <c r="H9" s="182"/>
      <c r="I9" s="183"/>
      <c r="J9" s="165" t="s">
        <v>327</v>
      </c>
      <c r="K9" s="166"/>
      <c r="L9" s="167"/>
      <c r="M9" s="171" t="s">
        <v>329</v>
      </c>
      <c r="N9" s="172"/>
      <c r="O9" s="173"/>
      <c r="P9" s="165" t="s">
        <v>328</v>
      </c>
      <c r="Q9" s="166"/>
      <c r="R9" s="167"/>
    </row>
    <row r="10" ht="15.75">
      <c r="A10" s="10"/>
    </row>
    <row r="11" spans="1:18" s="20" customFormat="1" ht="12.75">
      <c r="A11" s="19" t="s">
        <v>41</v>
      </c>
      <c r="B11" s="154" t="s">
        <v>45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18" s="20" customFormat="1" ht="49.5" customHeight="1">
      <c r="A12" s="149" t="s">
        <v>46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</row>
    <row r="13" spans="1:18" s="20" customFormat="1" ht="12.75">
      <c r="A13" s="19" t="s">
        <v>42</v>
      </c>
      <c r="B13" s="154" t="s">
        <v>47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4" spans="1:18" s="20" customFormat="1" ht="49.5" customHeight="1">
      <c r="A14" s="149" t="s">
        <v>48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3"/>
    </row>
    <row r="15" spans="1:18" s="20" customFormat="1" ht="12.75">
      <c r="A15" s="19" t="s">
        <v>43</v>
      </c>
      <c r="B15" s="154" t="s">
        <v>49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 s="20" customFormat="1" ht="49.5" customHeight="1">
      <c r="A16" s="149" t="s">
        <v>50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3"/>
    </row>
    <row r="17" spans="1:18" s="20" customFormat="1" ht="12.75">
      <c r="A17" s="19" t="s">
        <v>44</v>
      </c>
      <c r="B17" s="160" t="s">
        <v>53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</row>
    <row r="18" spans="1:18" s="20" customFormat="1" ht="39.75" customHeight="1">
      <c r="A18" s="149" t="s">
        <v>148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</row>
    <row r="19" spans="1:18" s="20" customFormat="1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20" customFormat="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20" customFormat="1" ht="12.75">
      <c r="A21" s="168" t="s">
        <v>51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</row>
    <row r="22" s="20" customFormat="1" ht="12.75"/>
    <row r="23" s="20" customFormat="1" ht="12.75">
      <c r="A23" s="21"/>
    </row>
    <row r="24" s="20" customFormat="1" ht="12.75"/>
    <row r="25" s="20" customFormat="1" ht="12.75"/>
    <row r="26" ht="15.75">
      <c r="A26" s="11"/>
    </row>
  </sheetData>
  <sheetProtection/>
  <mergeCells count="45">
    <mergeCell ref="P4:R4"/>
    <mergeCell ref="M3:O3"/>
    <mergeCell ref="G5:I5"/>
    <mergeCell ref="G4:I4"/>
    <mergeCell ref="A3:F3"/>
    <mergeCell ref="A4:F4"/>
    <mergeCell ref="M5:O5"/>
    <mergeCell ref="J4:L4"/>
    <mergeCell ref="J3:L3"/>
    <mergeCell ref="A8:F8"/>
    <mergeCell ref="A7:F7"/>
    <mergeCell ref="A6:F6"/>
    <mergeCell ref="A5:F5"/>
    <mergeCell ref="J7:L7"/>
    <mergeCell ref="J6:L6"/>
    <mergeCell ref="J5:L5"/>
    <mergeCell ref="M8:O8"/>
    <mergeCell ref="M6:O6"/>
    <mergeCell ref="G7:I7"/>
    <mergeCell ref="M9:O9"/>
    <mergeCell ref="G6:I6"/>
    <mergeCell ref="G9:I9"/>
    <mergeCell ref="J9:L9"/>
    <mergeCell ref="G8:I8"/>
    <mergeCell ref="J8:L8"/>
    <mergeCell ref="A21:R21"/>
    <mergeCell ref="A1:R1"/>
    <mergeCell ref="P8:R8"/>
    <mergeCell ref="P7:R7"/>
    <mergeCell ref="P6:R6"/>
    <mergeCell ref="P3:R3"/>
    <mergeCell ref="A16:R16"/>
    <mergeCell ref="B15:R15"/>
    <mergeCell ref="P9:R9"/>
    <mergeCell ref="A9:F9"/>
    <mergeCell ref="A18:R18"/>
    <mergeCell ref="A14:R14"/>
    <mergeCell ref="B13:R13"/>
    <mergeCell ref="A12:R12"/>
    <mergeCell ref="G3:I3"/>
    <mergeCell ref="P5:R5"/>
    <mergeCell ref="B17:R17"/>
    <mergeCell ref="M4:O4"/>
    <mergeCell ref="B11:R11"/>
    <mergeCell ref="M7:O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D1">
      <selection activeCell="I11" sqref="I11"/>
    </sheetView>
  </sheetViews>
  <sheetFormatPr defaultColWidth="9.140625" defaultRowHeight="15"/>
  <cols>
    <col min="1" max="1" width="5.7109375" style="8" customWidth="1"/>
    <col min="2" max="2" width="35.7109375" style="8" customWidth="1"/>
    <col min="3" max="3" width="18.7109375" style="8" customWidth="1"/>
    <col min="4" max="5" width="12.7109375" style="8" bestFit="1" customWidth="1"/>
    <col min="6" max="16384" width="9.140625" style="8" customWidth="1"/>
  </cols>
  <sheetData>
    <row r="1" spans="2:17" ht="36.75" customHeight="1">
      <c r="B1" s="197" t="s">
        <v>294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2:17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ht="15.75" thickBot="1">
      <c r="B3" s="12"/>
    </row>
    <row r="4" spans="1:17" s="9" customFormat="1" ht="16.5" thickBot="1">
      <c r="A4" s="66"/>
      <c r="B4" s="54"/>
      <c r="C4" s="56" t="s">
        <v>52</v>
      </c>
      <c r="D4" s="52">
        <v>1990</v>
      </c>
      <c r="E4" s="52">
        <v>1995</v>
      </c>
      <c r="F4" s="52">
        <v>2000</v>
      </c>
      <c r="G4" s="52">
        <v>2001</v>
      </c>
      <c r="H4" s="52">
        <v>2002</v>
      </c>
      <c r="I4" s="52">
        <v>2003</v>
      </c>
      <c r="J4" s="52">
        <v>2004</v>
      </c>
      <c r="K4" s="52">
        <v>2005</v>
      </c>
      <c r="L4" s="52">
        <v>2006</v>
      </c>
      <c r="M4" s="52">
        <v>2007</v>
      </c>
      <c r="N4" s="52">
        <v>2008</v>
      </c>
      <c r="O4" s="52">
        <v>2009</v>
      </c>
      <c r="P4" s="52">
        <v>2010</v>
      </c>
      <c r="Q4" s="52">
        <v>2011</v>
      </c>
    </row>
    <row r="5" spans="1:17" s="9" customFormat="1" ht="16.5" thickBot="1">
      <c r="A5" s="67"/>
      <c r="B5" s="60"/>
      <c r="C5" s="23"/>
      <c r="D5" s="198" t="s">
        <v>111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0"/>
    </row>
    <row r="6" spans="1:17" s="9" customFormat="1" ht="16.5" thickBot="1">
      <c r="A6" s="61">
        <v>1</v>
      </c>
      <c r="B6" s="59" t="s">
        <v>129</v>
      </c>
      <c r="C6" s="40" t="s">
        <v>61</v>
      </c>
      <c r="D6" s="24">
        <v>90.3</v>
      </c>
      <c r="E6" s="107">
        <v>50</v>
      </c>
      <c r="F6" s="24">
        <v>35.1</v>
      </c>
      <c r="G6" s="24">
        <v>14.7</v>
      </c>
      <c r="H6" s="24">
        <v>13.6</v>
      </c>
      <c r="I6" s="24">
        <v>15.5</v>
      </c>
      <c r="J6" s="24">
        <v>13.2</v>
      </c>
      <c r="K6" s="24">
        <v>13.8</v>
      </c>
      <c r="L6" s="24">
        <v>12.4</v>
      </c>
      <c r="M6" s="24">
        <v>9.2</v>
      </c>
      <c r="N6" s="24">
        <v>7.2</v>
      </c>
      <c r="O6" s="24">
        <v>4.3</v>
      </c>
      <c r="P6" s="24">
        <v>2.2</v>
      </c>
      <c r="Q6" s="24">
        <v>2.7</v>
      </c>
    </row>
    <row r="7" spans="1:17" s="9" customFormat="1" ht="16.5" thickBot="1">
      <c r="A7" s="61">
        <v>2</v>
      </c>
      <c r="B7" s="60" t="s">
        <v>134</v>
      </c>
      <c r="C7" s="23" t="s">
        <v>61</v>
      </c>
      <c r="D7" s="24">
        <v>90.3</v>
      </c>
      <c r="E7" s="107">
        <v>50</v>
      </c>
      <c r="F7" s="24">
        <v>35.1</v>
      </c>
      <c r="G7" s="24">
        <v>14.7</v>
      </c>
      <c r="H7" s="24">
        <v>13.6</v>
      </c>
      <c r="I7" s="24">
        <v>15.5</v>
      </c>
      <c r="J7" s="24">
        <v>13.2</v>
      </c>
      <c r="K7" s="24">
        <v>13.8</v>
      </c>
      <c r="L7" s="24">
        <v>12.4</v>
      </c>
      <c r="M7" s="24">
        <v>9.2</v>
      </c>
      <c r="N7" s="24">
        <v>7.2</v>
      </c>
      <c r="O7" s="24">
        <v>4.3</v>
      </c>
      <c r="P7" s="24">
        <v>2.2</v>
      </c>
      <c r="Q7" s="24">
        <v>2.7</v>
      </c>
    </row>
    <row r="8" spans="1:17" s="9" customFormat="1" ht="32.25" thickBot="1">
      <c r="A8" s="61">
        <v>3</v>
      </c>
      <c r="B8" s="60" t="s">
        <v>159</v>
      </c>
      <c r="C8" s="123" t="s">
        <v>26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9" customFormat="1" ht="31.5" customHeight="1" thickBot="1">
      <c r="A9" s="61">
        <v>4</v>
      </c>
      <c r="B9" s="60" t="s">
        <v>135</v>
      </c>
      <c r="C9" s="23" t="s">
        <v>61</v>
      </c>
      <c r="D9" s="205" t="s">
        <v>341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</row>
    <row r="10" spans="1:17" s="9" customFormat="1" ht="32.25" thickBot="1">
      <c r="A10" s="61">
        <v>5</v>
      </c>
      <c r="B10" s="60" t="s">
        <v>160</v>
      </c>
      <c r="C10" s="23" t="s">
        <v>26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9" customFormat="1" ht="16.5" thickBot="1">
      <c r="A11" s="61">
        <v>6</v>
      </c>
      <c r="B11" s="59" t="s">
        <v>60</v>
      </c>
      <c r="C11" s="40" t="s">
        <v>61</v>
      </c>
      <c r="D11" s="98" t="s">
        <v>290</v>
      </c>
      <c r="E11" s="100">
        <f>E12+E14</f>
        <v>58.5</v>
      </c>
      <c r="F11" s="100">
        <f aca="true" t="shared" si="0" ref="F11:Q11">F12+F14</f>
        <v>55.5</v>
      </c>
      <c r="G11" s="100">
        <f t="shared" si="0"/>
        <v>43.2</v>
      </c>
      <c r="H11" s="100">
        <f t="shared" si="0"/>
        <v>49.1</v>
      </c>
      <c r="I11" s="100">
        <f t="shared" si="0"/>
        <v>58.7</v>
      </c>
      <c r="J11" s="100">
        <f t="shared" si="0"/>
        <v>61.7</v>
      </c>
      <c r="K11" s="100">
        <f t="shared" si="0"/>
        <v>67.4</v>
      </c>
      <c r="L11" s="100">
        <f t="shared" si="0"/>
        <v>73.8</v>
      </c>
      <c r="M11" s="100">
        <f t="shared" si="0"/>
        <v>72.2</v>
      </c>
      <c r="N11" s="100">
        <f t="shared" si="0"/>
        <v>82.7</v>
      </c>
      <c r="O11" s="100">
        <f t="shared" si="0"/>
        <v>82.8</v>
      </c>
      <c r="P11" s="100">
        <f t="shared" si="0"/>
        <v>82.1</v>
      </c>
      <c r="Q11" s="100">
        <f t="shared" si="0"/>
        <v>86.7</v>
      </c>
    </row>
    <row r="12" spans="1:17" s="9" customFormat="1" ht="16.5" thickBot="1">
      <c r="A12" s="61">
        <v>7</v>
      </c>
      <c r="B12" s="60" t="s">
        <v>134</v>
      </c>
      <c r="C12" s="23" t="s">
        <v>61</v>
      </c>
      <c r="D12" s="24">
        <v>59.2</v>
      </c>
      <c r="E12" s="24">
        <v>31.6</v>
      </c>
      <c r="F12" s="24">
        <v>24.2</v>
      </c>
      <c r="G12" s="24">
        <v>27.1</v>
      </c>
      <c r="H12" s="24">
        <v>26.3</v>
      </c>
      <c r="I12" s="24">
        <v>24.2</v>
      </c>
      <c r="J12" s="24">
        <v>25.2</v>
      </c>
      <c r="K12" s="24">
        <v>25.8</v>
      </c>
      <c r="L12" s="24">
        <v>29.3</v>
      </c>
      <c r="M12" s="24">
        <v>23.1</v>
      </c>
      <c r="N12" s="24">
        <v>28.7</v>
      </c>
      <c r="O12" s="24">
        <v>24.2</v>
      </c>
      <c r="P12" s="24">
        <v>19.8</v>
      </c>
      <c r="Q12" s="24">
        <v>21.3</v>
      </c>
    </row>
    <row r="13" spans="1:17" s="9" customFormat="1" ht="32.25" thickBot="1">
      <c r="A13" s="61">
        <v>8</v>
      </c>
      <c r="B13" s="60" t="s">
        <v>161</v>
      </c>
      <c r="C13" s="123" t="s">
        <v>26</v>
      </c>
      <c r="D13" s="24"/>
      <c r="E13" s="89">
        <f>E12/E11*100</f>
        <v>54.017094017094024</v>
      </c>
      <c r="F13" s="89">
        <f aca="true" t="shared" si="1" ref="F13:Q13">F12/F11*100</f>
        <v>43.6036036036036</v>
      </c>
      <c r="G13" s="89">
        <f t="shared" si="1"/>
        <v>62.731481481481474</v>
      </c>
      <c r="H13" s="89">
        <f t="shared" si="1"/>
        <v>53.56415478615071</v>
      </c>
      <c r="I13" s="89">
        <f t="shared" si="1"/>
        <v>41.22657580919932</v>
      </c>
      <c r="J13" s="89">
        <f t="shared" si="1"/>
        <v>40.84278768233387</v>
      </c>
      <c r="K13" s="89">
        <f t="shared" si="1"/>
        <v>38.27893175074184</v>
      </c>
      <c r="L13" s="89">
        <f t="shared" si="1"/>
        <v>39.70189701897019</v>
      </c>
      <c r="M13" s="89">
        <f t="shared" si="1"/>
        <v>31.994459833795013</v>
      </c>
      <c r="N13" s="89">
        <f t="shared" si="1"/>
        <v>34.703748488512694</v>
      </c>
      <c r="O13" s="89">
        <f t="shared" si="1"/>
        <v>29.227053140096622</v>
      </c>
      <c r="P13" s="89">
        <f t="shared" si="1"/>
        <v>24.116930572472597</v>
      </c>
      <c r="Q13" s="89">
        <f t="shared" si="1"/>
        <v>24.567474048442904</v>
      </c>
    </row>
    <row r="14" spans="1:17" s="9" customFormat="1" ht="16.5" thickBot="1">
      <c r="A14" s="61">
        <v>9</v>
      </c>
      <c r="B14" s="60" t="s">
        <v>135</v>
      </c>
      <c r="C14" s="23" t="s">
        <v>61</v>
      </c>
      <c r="D14" s="99" t="s">
        <v>290</v>
      </c>
      <c r="E14" s="24">
        <v>26.9</v>
      </c>
      <c r="F14" s="24">
        <v>31.3</v>
      </c>
      <c r="G14" s="24">
        <v>16.1</v>
      </c>
      <c r="H14" s="24">
        <v>22.8</v>
      </c>
      <c r="I14" s="24">
        <v>34.5</v>
      </c>
      <c r="J14" s="24">
        <v>36.5</v>
      </c>
      <c r="K14" s="24">
        <v>41.6</v>
      </c>
      <c r="L14" s="24">
        <v>44.5</v>
      </c>
      <c r="M14" s="24">
        <v>49.1</v>
      </c>
      <c r="N14" s="24">
        <v>54</v>
      </c>
      <c r="O14" s="24">
        <v>58.6</v>
      </c>
      <c r="P14" s="24">
        <v>62.3</v>
      </c>
      <c r="Q14" s="24">
        <v>65.4</v>
      </c>
    </row>
    <row r="15" spans="1:17" s="9" customFormat="1" ht="32.25" thickBot="1">
      <c r="A15" s="61">
        <v>10</v>
      </c>
      <c r="B15" s="60" t="s">
        <v>162</v>
      </c>
      <c r="C15" s="23" t="s">
        <v>26</v>
      </c>
      <c r="D15" s="108" t="s">
        <v>290</v>
      </c>
      <c r="E15" s="89">
        <f>E14/E11*100</f>
        <v>45.98290598290598</v>
      </c>
      <c r="F15" s="89">
        <f>F14/F11*100</f>
        <v>56.3963963963964</v>
      </c>
      <c r="G15" s="89">
        <f>G14/G11*100</f>
        <v>37.26851851851852</v>
      </c>
      <c r="H15" s="89">
        <f aca="true" t="shared" si="2" ref="H15:N15">H14/H11*100</f>
        <v>46.435845213849284</v>
      </c>
      <c r="I15" s="89">
        <f t="shared" si="2"/>
        <v>58.77342419080068</v>
      </c>
      <c r="J15" s="89">
        <f t="shared" si="2"/>
        <v>59.15721231766612</v>
      </c>
      <c r="K15" s="89">
        <f t="shared" si="2"/>
        <v>61.72106824925816</v>
      </c>
      <c r="L15" s="89">
        <f t="shared" si="2"/>
        <v>60.298102981029814</v>
      </c>
      <c r="M15" s="89">
        <f t="shared" si="2"/>
        <v>68.00554016620498</v>
      </c>
      <c r="N15" s="89">
        <f t="shared" si="2"/>
        <v>65.2962515114873</v>
      </c>
      <c r="O15" s="89">
        <f>O14/O11*100</f>
        <v>70.77294685990339</v>
      </c>
      <c r="P15" s="89">
        <f>P14/P11*100</f>
        <v>75.8830694275274</v>
      </c>
      <c r="Q15" s="89">
        <f>Q14/Q11*100</f>
        <v>75.4325259515571</v>
      </c>
    </row>
    <row r="16" spans="1:17" s="9" customFormat="1" ht="16.5" thickBot="1">
      <c r="A16" s="61">
        <v>11</v>
      </c>
      <c r="B16" s="59" t="s">
        <v>65</v>
      </c>
      <c r="C16" s="40" t="s">
        <v>61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9" customFormat="1" ht="16.5" thickBot="1">
      <c r="A17" s="61">
        <v>12</v>
      </c>
      <c r="B17" s="60" t="s">
        <v>134</v>
      </c>
      <c r="C17" s="23" t="s">
        <v>61</v>
      </c>
      <c r="D17" s="24">
        <v>5.4</v>
      </c>
      <c r="E17" s="24">
        <v>2.8</v>
      </c>
      <c r="F17" s="24">
        <v>8.2</v>
      </c>
      <c r="G17" s="24">
        <v>8.5</v>
      </c>
      <c r="H17" s="24">
        <v>5.3</v>
      </c>
      <c r="I17" s="24">
        <v>5.7</v>
      </c>
      <c r="J17" s="24">
        <v>7.2</v>
      </c>
      <c r="K17" s="24">
        <v>8.8</v>
      </c>
      <c r="L17" s="24">
        <v>8.4</v>
      </c>
      <c r="M17" s="24">
        <v>8.7</v>
      </c>
      <c r="N17" s="107">
        <v>7</v>
      </c>
      <c r="O17" s="24">
        <v>7.2</v>
      </c>
      <c r="P17" s="24">
        <v>9.3</v>
      </c>
      <c r="Q17" s="107">
        <v>11</v>
      </c>
    </row>
    <row r="18" spans="1:17" s="9" customFormat="1" ht="32.25" thickBot="1">
      <c r="A18" s="61">
        <v>13</v>
      </c>
      <c r="B18" s="60" t="s">
        <v>163</v>
      </c>
      <c r="C18" s="23" t="s">
        <v>26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9" customFormat="1" ht="16.5" thickBot="1">
      <c r="A19" s="61">
        <v>14</v>
      </c>
      <c r="B19" s="60" t="s">
        <v>135</v>
      </c>
      <c r="C19" s="23" t="s">
        <v>61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9" customFormat="1" ht="32.25" thickBot="1">
      <c r="A20" s="61">
        <v>15</v>
      </c>
      <c r="B20" s="60" t="s">
        <v>164</v>
      </c>
      <c r="C20" s="23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s="9" customFormat="1" ht="16.5" thickBot="1">
      <c r="A21" s="61">
        <v>16</v>
      </c>
      <c r="B21" s="59" t="s">
        <v>66</v>
      </c>
      <c r="C21" s="40" t="s">
        <v>61</v>
      </c>
      <c r="D21" s="24">
        <v>2.3</v>
      </c>
      <c r="E21" s="24">
        <v>0.02</v>
      </c>
      <c r="F21" s="24">
        <v>0.02</v>
      </c>
      <c r="G21" s="24">
        <v>0.008</v>
      </c>
      <c r="H21" s="24">
        <v>0.01</v>
      </c>
      <c r="I21" s="24">
        <v>0.006</v>
      </c>
      <c r="J21" s="24">
        <v>0.006</v>
      </c>
      <c r="K21" s="24">
        <v>0.004</v>
      </c>
      <c r="L21" s="24">
        <v>0.007</v>
      </c>
      <c r="M21" s="24">
        <v>0.007</v>
      </c>
      <c r="N21" s="24">
        <v>0.008</v>
      </c>
      <c r="O21" s="24">
        <v>0.007</v>
      </c>
      <c r="P21" s="24">
        <v>0.005</v>
      </c>
      <c r="Q21" s="24">
        <v>0.003</v>
      </c>
    </row>
    <row r="22" spans="1:17" s="9" customFormat="1" ht="16.5" thickBot="1">
      <c r="A22" s="61">
        <v>17</v>
      </c>
      <c r="B22" s="60" t="s">
        <v>134</v>
      </c>
      <c r="C22" s="23" t="s">
        <v>61</v>
      </c>
      <c r="D22" s="24">
        <v>2.3</v>
      </c>
      <c r="E22" s="24">
        <v>0.02</v>
      </c>
      <c r="F22" s="24">
        <v>0.02</v>
      </c>
      <c r="G22" s="24">
        <v>0.008</v>
      </c>
      <c r="H22" s="24">
        <v>0.01</v>
      </c>
      <c r="I22" s="24">
        <v>0.006</v>
      </c>
      <c r="J22" s="24">
        <v>0.006</v>
      </c>
      <c r="K22" s="24">
        <v>0.004</v>
      </c>
      <c r="L22" s="24">
        <v>0.007</v>
      </c>
      <c r="M22" s="24">
        <v>0.007</v>
      </c>
      <c r="N22" s="24">
        <v>0.008</v>
      </c>
      <c r="O22" s="24">
        <v>0.007</v>
      </c>
      <c r="P22" s="24">
        <v>0.005</v>
      </c>
      <c r="Q22" s="24">
        <v>0.003</v>
      </c>
    </row>
    <row r="23" spans="1:17" s="9" customFormat="1" ht="32.25" thickBot="1">
      <c r="A23" s="61">
        <v>18</v>
      </c>
      <c r="B23" s="60" t="s">
        <v>165</v>
      </c>
      <c r="C23" s="23" t="s">
        <v>26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9" customFormat="1" ht="16.5" thickBot="1">
      <c r="A24" s="61">
        <v>19</v>
      </c>
      <c r="B24" s="60" t="s">
        <v>135</v>
      </c>
      <c r="C24" s="23" t="s">
        <v>61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s="9" customFormat="1" ht="32.25" thickBot="1">
      <c r="A25" s="61">
        <v>20</v>
      </c>
      <c r="B25" s="60" t="s">
        <v>166</v>
      </c>
      <c r="C25" s="23" t="s">
        <v>26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s="9" customFormat="1" ht="16.5" thickBot="1">
      <c r="A26" s="61">
        <v>21</v>
      </c>
      <c r="B26" s="59" t="s">
        <v>130</v>
      </c>
      <c r="C26" s="40" t="s">
        <v>61</v>
      </c>
      <c r="D26" s="98" t="s">
        <v>290</v>
      </c>
      <c r="E26" s="100">
        <f aca="true" t="shared" si="3" ref="E26:Q26">E27+E29</f>
        <v>360.40000000000003</v>
      </c>
      <c r="F26" s="100">
        <f t="shared" si="3"/>
        <v>174.5</v>
      </c>
      <c r="G26" s="100">
        <f t="shared" si="3"/>
        <v>293.09999999999997</v>
      </c>
      <c r="H26" s="100">
        <f t="shared" si="3"/>
        <v>287.4</v>
      </c>
      <c r="I26" s="100">
        <f t="shared" si="3"/>
        <v>318.9</v>
      </c>
      <c r="J26" s="100">
        <f t="shared" si="3"/>
        <v>352.7</v>
      </c>
      <c r="K26" s="100">
        <f t="shared" si="3"/>
        <v>379.8</v>
      </c>
      <c r="L26" s="100">
        <f t="shared" si="3"/>
        <v>394.3</v>
      </c>
      <c r="M26" s="100">
        <f t="shared" si="3"/>
        <v>441.1</v>
      </c>
      <c r="N26" s="100">
        <f t="shared" si="3"/>
        <v>489.4</v>
      </c>
      <c r="O26" s="100">
        <f t="shared" si="3"/>
        <v>523.9</v>
      </c>
      <c r="P26" s="100">
        <f t="shared" si="3"/>
        <v>555.5</v>
      </c>
      <c r="Q26" s="100">
        <f t="shared" si="3"/>
        <v>588.2</v>
      </c>
    </row>
    <row r="27" spans="1:17" s="9" customFormat="1" ht="16.5" thickBot="1">
      <c r="A27" s="61">
        <v>22</v>
      </c>
      <c r="B27" s="60" t="s">
        <v>134</v>
      </c>
      <c r="C27" s="23" t="s">
        <v>61</v>
      </c>
      <c r="D27" s="24">
        <v>70.6</v>
      </c>
      <c r="E27" s="24">
        <v>21.6</v>
      </c>
      <c r="F27" s="24">
        <v>26.3</v>
      </c>
      <c r="G27" s="24">
        <v>27.9</v>
      </c>
      <c r="H27" s="24">
        <v>18.2</v>
      </c>
      <c r="I27" s="24">
        <v>25.4</v>
      </c>
      <c r="J27" s="24">
        <v>42.5</v>
      </c>
      <c r="K27" s="24">
        <v>26.1</v>
      </c>
      <c r="L27" s="107">
        <v>16</v>
      </c>
      <c r="M27" s="24">
        <v>25.3</v>
      </c>
      <c r="N27" s="107">
        <v>32</v>
      </c>
      <c r="O27" s="24">
        <v>27.6</v>
      </c>
      <c r="P27" s="24">
        <v>27.2</v>
      </c>
      <c r="Q27" s="24">
        <v>33.5</v>
      </c>
    </row>
    <row r="28" spans="1:17" s="9" customFormat="1" ht="32.25" thickBot="1">
      <c r="A28" s="61">
        <v>23</v>
      </c>
      <c r="B28" s="60" t="s">
        <v>167</v>
      </c>
      <c r="C28" s="23" t="s">
        <v>26</v>
      </c>
      <c r="D28" s="24"/>
      <c r="E28" s="89">
        <f>E27/E26*100</f>
        <v>5.993340732519423</v>
      </c>
      <c r="F28" s="89">
        <f aca="true" t="shared" si="4" ref="F28:P28">F27/F26*100</f>
        <v>15.071633237822349</v>
      </c>
      <c r="G28" s="89">
        <f t="shared" si="4"/>
        <v>9.518935516888433</v>
      </c>
      <c r="H28" s="89">
        <f t="shared" si="4"/>
        <v>6.332637439109255</v>
      </c>
      <c r="I28" s="89">
        <f t="shared" si="4"/>
        <v>7.964879272499216</v>
      </c>
      <c r="J28" s="89">
        <f t="shared" si="4"/>
        <v>12.049900765523109</v>
      </c>
      <c r="K28" s="89">
        <f t="shared" si="4"/>
        <v>6.872037914691943</v>
      </c>
      <c r="L28" s="89">
        <f t="shared" si="4"/>
        <v>4.0578239918843515</v>
      </c>
      <c r="M28" s="89">
        <f t="shared" si="4"/>
        <v>5.7356608478802995</v>
      </c>
      <c r="N28" s="89">
        <f t="shared" si="4"/>
        <v>6.538618716796077</v>
      </c>
      <c r="O28" s="89">
        <f t="shared" si="4"/>
        <v>5.268180950563085</v>
      </c>
      <c r="P28" s="89">
        <f t="shared" si="4"/>
        <v>4.896489648964896</v>
      </c>
      <c r="Q28" s="89">
        <f>Q27/Q26*100</f>
        <v>5.6953417205032295</v>
      </c>
    </row>
    <row r="29" spans="1:17" s="9" customFormat="1" ht="16.5" thickBot="1">
      <c r="A29" s="61">
        <v>24</v>
      </c>
      <c r="B29" s="60" t="s">
        <v>135</v>
      </c>
      <c r="C29" s="23" t="s">
        <v>61</v>
      </c>
      <c r="D29" s="99" t="s">
        <v>290</v>
      </c>
      <c r="E29" s="24">
        <v>338.8</v>
      </c>
      <c r="F29" s="24">
        <v>148.2</v>
      </c>
      <c r="G29" s="24">
        <v>265.2</v>
      </c>
      <c r="H29" s="24">
        <v>269.2</v>
      </c>
      <c r="I29" s="24">
        <v>293.5</v>
      </c>
      <c r="J29" s="24">
        <v>310.2</v>
      </c>
      <c r="K29" s="24">
        <v>353.7</v>
      </c>
      <c r="L29" s="24">
        <v>378.3</v>
      </c>
      <c r="M29" s="24">
        <v>415.8</v>
      </c>
      <c r="N29" s="24">
        <v>457.4</v>
      </c>
      <c r="O29" s="24">
        <v>496.3</v>
      </c>
      <c r="P29" s="24">
        <v>528.3</v>
      </c>
      <c r="Q29" s="24">
        <v>554.7</v>
      </c>
    </row>
    <row r="30" spans="1:17" s="9" customFormat="1" ht="32.25" thickBot="1">
      <c r="A30" s="61">
        <v>25</v>
      </c>
      <c r="B30" s="60" t="s">
        <v>168</v>
      </c>
      <c r="C30" s="23" t="s">
        <v>26</v>
      </c>
      <c r="D30" s="108" t="s">
        <v>290</v>
      </c>
      <c r="E30" s="89">
        <f>E29/E26*100</f>
        <v>94.00665926748057</v>
      </c>
      <c r="F30" s="89">
        <f aca="true" t="shared" si="5" ref="F30:Q30">F29/F26*100</f>
        <v>84.92836676217765</v>
      </c>
      <c r="G30" s="89">
        <f t="shared" si="5"/>
        <v>90.48106448311157</v>
      </c>
      <c r="H30" s="89">
        <f t="shared" si="5"/>
        <v>93.66736256089074</v>
      </c>
      <c r="I30" s="89">
        <f t="shared" si="5"/>
        <v>92.03512072750078</v>
      </c>
      <c r="J30" s="89">
        <f t="shared" si="5"/>
        <v>87.9500992344769</v>
      </c>
      <c r="K30" s="89">
        <f t="shared" si="5"/>
        <v>93.12796208530804</v>
      </c>
      <c r="L30" s="89">
        <f t="shared" si="5"/>
        <v>95.94217600811564</v>
      </c>
      <c r="M30" s="89">
        <f t="shared" si="5"/>
        <v>94.2643391521197</v>
      </c>
      <c r="N30" s="89">
        <f t="shared" si="5"/>
        <v>93.46138128320392</v>
      </c>
      <c r="O30" s="89">
        <f t="shared" si="5"/>
        <v>94.73181904943692</v>
      </c>
      <c r="P30" s="89">
        <f t="shared" si="5"/>
        <v>95.1035103510351</v>
      </c>
      <c r="Q30" s="89">
        <f t="shared" si="5"/>
        <v>94.30465827949676</v>
      </c>
    </row>
    <row r="31" spans="1:17" s="9" customFormat="1" ht="16.5" thickBot="1">
      <c r="A31" s="61">
        <v>26</v>
      </c>
      <c r="B31" s="59" t="s">
        <v>69</v>
      </c>
      <c r="C31" s="40" t="s">
        <v>61</v>
      </c>
      <c r="D31" s="98" t="s">
        <v>290</v>
      </c>
      <c r="E31" s="100">
        <f aca="true" t="shared" si="6" ref="E31:Q31">E32+E34</f>
        <v>811.5</v>
      </c>
      <c r="F31" s="100">
        <f t="shared" si="6"/>
        <v>455.29999999999995</v>
      </c>
      <c r="G31" s="100">
        <f t="shared" si="6"/>
        <v>518.2</v>
      </c>
      <c r="H31" s="100">
        <f t="shared" si="6"/>
        <v>177.8</v>
      </c>
      <c r="I31" s="100">
        <f t="shared" si="6"/>
        <v>375.1</v>
      </c>
      <c r="J31" s="100">
        <f t="shared" si="6"/>
        <v>464.1</v>
      </c>
      <c r="K31" s="100">
        <f t="shared" si="6"/>
        <v>519.3</v>
      </c>
      <c r="L31" s="100">
        <f t="shared" si="6"/>
        <v>325.5</v>
      </c>
      <c r="M31" s="100">
        <f t="shared" si="6"/>
        <v>369.5</v>
      </c>
      <c r="N31" s="100">
        <f t="shared" si="6"/>
        <v>259.6</v>
      </c>
      <c r="O31" s="100">
        <f t="shared" si="6"/>
        <v>310.9</v>
      </c>
      <c r="P31" s="100">
        <f t="shared" si="6"/>
        <v>236.2</v>
      </c>
      <c r="Q31" s="100">
        <f t="shared" si="6"/>
        <v>243.3</v>
      </c>
    </row>
    <row r="32" spans="1:17" s="9" customFormat="1" ht="16.5" thickBot="1">
      <c r="A32" s="61">
        <v>27</v>
      </c>
      <c r="B32" s="60" t="s">
        <v>134</v>
      </c>
      <c r="C32" s="23" t="s">
        <v>61</v>
      </c>
      <c r="D32" s="24">
        <v>448.7</v>
      </c>
      <c r="E32" s="24">
        <v>730.4</v>
      </c>
      <c r="F32" s="24">
        <v>398.9</v>
      </c>
      <c r="G32" s="107">
        <v>470</v>
      </c>
      <c r="H32" s="24">
        <v>124.1</v>
      </c>
      <c r="I32" s="107">
        <v>319</v>
      </c>
      <c r="J32" s="24">
        <v>404.8</v>
      </c>
      <c r="K32" s="24">
        <v>451.7</v>
      </c>
      <c r="L32" s="24">
        <v>253.2</v>
      </c>
      <c r="M32" s="24">
        <v>289.5</v>
      </c>
      <c r="N32" s="24">
        <v>171.6</v>
      </c>
      <c r="O32" s="24">
        <v>215.4</v>
      </c>
      <c r="P32" s="24">
        <v>134.5</v>
      </c>
      <c r="Q32" s="24">
        <v>136.6</v>
      </c>
    </row>
    <row r="33" spans="1:17" s="9" customFormat="1" ht="32.25" thickBot="1">
      <c r="A33" s="61">
        <v>28</v>
      </c>
      <c r="B33" s="60" t="s">
        <v>169</v>
      </c>
      <c r="C33" s="23" t="s">
        <v>26</v>
      </c>
      <c r="D33" s="24"/>
      <c r="E33" s="89">
        <f aca="true" t="shared" si="7" ref="E33:Q33">E32/E31*100</f>
        <v>90.00616142945162</v>
      </c>
      <c r="F33" s="89">
        <f t="shared" si="7"/>
        <v>87.61256314517901</v>
      </c>
      <c r="G33" s="89">
        <f t="shared" si="7"/>
        <v>90.69857197993052</v>
      </c>
      <c r="H33" s="89">
        <f t="shared" si="7"/>
        <v>69.79752530933632</v>
      </c>
      <c r="I33" s="89">
        <f t="shared" si="7"/>
        <v>85.04398826979471</v>
      </c>
      <c r="J33" s="89">
        <f t="shared" si="7"/>
        <v>87.2225813402284</v>
      </c>
      <c r="K33" s="89">
        <f t="shared" si="7"/>
        <v>86.98247641055266</v>
      </c>
      <c r="L33" s="89">
        <f t="shared" si="7"/>
        <v>77.78801843317972</v>
      </c>
      <c r="M33" s="89">
        <f t="shared" si="7"/>
        <v>78.34912043301759</v>
      </c>
      <c r="N33" s="89">
        <f t="shared" si="7"/>
        <v>66.10169491525423</v>
      </c>
      <c r="O33" s="89">
        <f t="shared" si="7"/>
        <v>69.2827275651335</v>
      </c>
      <c r="P33" s="89">
        <f t="shared" si="7"/>
        <v>56.943268416596105</v>
      </c>
      <c r="Q33" s="89">
        <f t="shared" si="7"/>
        <v>56.14467735306206</v>
      </c>
    </row>
    <row r="34" spans="1:17" s="9" customFormat="1" ht="16.5" thickBot="1">
      <c r="A34" s="61">
        <v>29</v>
      </c>
      <c r="B34" s="60" t="s">
        <v>135</v>
      </c>
      <c r="C34" s="23" t="s">
        <v>61</v>
      </c>
      <c r="D34" s="99" t="s">
        <v>290</v>
      </c>
      <c r="E34" s="24">
        <v>81.1</v>
      </c>
      <c r="F34" s="24">
        <v>56.4</v>
      </c>
      <c r="G34" s="24">
        <v>48.2</v>
      </c>
      <c r="H34" s="24">
        <v>53.7</v>
      </c>
      <c r="I34" s="24">
        <v>56.1</v>
      </c>
      <c r="J34" s="24">
        <v>59.3</v>
      </c>
      <c r="K34" s="24">
        <v>67.6</v>
      </c>
      <c r="L34" s="24">
        <v>72.3</v>
      </c>
      <c r="M34" s="107">
        <v>80</v>
      </c>
      <c r="N34" s="107">
        <v>88</v>
      </c>
      <c r="O34" s="24">
        <v>95.5</v>
      </c>
      <c r="P34" s="24">
        <v>101.7</v>
      </c>
      <c r="Q34" s="24">
        <v>106.7</v>
      </c>
    </row>
    <row r="35" spans="1:17" s="9" customFormat="1" ht="32.25" thickBot="1">
      <c r="A35" s="61">
        <v>30</v>
      </c>
      <c r="B35" s="60" t="s">
        <v>170</v>
      </c>
      <c r="C35" s="23" t="s">
        <v>26</v>
      </c>
      <c r="D35" s="108" t="s">
        <v>290</v>
      </c>
      <c r="E35" s="89">
        <f aca="true" t="shared" si="8" ref="E35:Q35">E34/E31*100</f>
        <v>9.993838570548366</v>
      </c>
      <c r="F35" s="89">
        <f t="shared" si="8"/>
        <v>12.387436854820997</v>
      </c>
      <c r="G35" s="89">
        <f t="shared" si="8"/>
        <v>9.301428020069471</v>
      </c>
      <c r="H35" s="89">
        <f t="shared" si="8"/>
        <v>30.202474690663667</v>
      </c>
      <c r="I35" s="89">
        <f t="shared" si="8"/>
        <v>14.95601173020528</v>
      </c>
      <c r="J35" s="89">
        <f t="shared" si="8"/>
        <v>12.7774186597716</v>
      </c>
      <c r="K35" s="89">
        <f t="shared" si="8"/>
        <v>13.017523589447332</v>
      </c>
      <c r="L35" s="89">
        <f t="shared" si="8"/>
        <v>22.211981566820278</v>
      </c>
      <c r="M35" s="89">
        <f t="shared" si="8"/>
        <v>21.650879566982407</v>
      </c>
      <c r="N35" s="89">
        <f t="shared" si="8"/>
        <v>33.89830508474576</v>
      </c>
      <c r="O35" s="89">
        <f t="shared" si="8"/>
        <v>30.717272434866516</v>
      </c>
      <c r="P35" s="89">
        <f t="shared" si="8"/>
        <v>43.0567315834039</v>
      </c>
      <c r="Q35" s="89">
        <f t="shared" si="8"/>
        <v>43.855322646937935</v>
      </c>
    </row>
    <row r="36" spans="1:17" s="9" customFormat="1" ht="16.5" thickBot="1">
      <c r="A36" s="61">
        <v>31</v>
      </c>
      <c r="B36" s="59" t="s">
        <v>237</v>
      </c>
      <c r="C36" s="40" t="s">
        <v>61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9" customFormat="1" ht="16.5" thickBot="1">
      <c r="A37" s="61">
        <v>32</v>
      </c>
      <c r="B37" s="60" t="s">
        <v>134</v>
      </c>
      <c r="C37" s="23" t="s">
        <v>61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s="9" customFormat="1" ht="32.25" thickBot="1">
      <c r="A38" s="61">
        <v>33</v>
      </c>
      <c r="B38" s="60" t="s">
        <v>171</v>
      </c>
      <c r="C38" s="23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s="9" customFormat="1" ht="16.5" thickBot="1">
      <c r="A39" s="61">
        <v>34</v>
      </c>
      <c r="B39" s="60" t="s">
        <v>135</v>
      </c>
      <c r="C39" s="23" t="s">
        <v>61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9" customFormat="1" ht="32.25" thickBot="1">
      <c r="A40" s="61">
        <v>35</v>
      </c>
      <c r="B40" s="60" t="s">
        <v>172</v>
      </c>
      <c r="C40" s="23" t="s">
        <v>26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9" customFormat="1" ht="16.5" thickBot="1">
      <c r="A41" s="61">
        <v>36</v>
      </c>
      <c r="B41" s="59" t="s">
        <v>67</v>
      </c>
      <c r="C41" s="40" t="s">
        <v>61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9" customFormat="1" ht="16.5" thickBot="1">
      <c r="A42" s="61">
        <v>37</v>
      </c>
      <c r="B42" s="60" t="s">
        <v>134</v>
      </c>
      <c r="C42" s="23" t="s">
        <v>61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s="9" customFormat="1" ht="32.25" thickBot="1">
      <c r="A43" s="61">
        <v>38</v>
      </c>
      <c r="B43" s="60" t="s">
        <v>173</v>
      </c>
      <c r="C43" s="23" t="s">
        <v>26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9" customFormat="1" ht="16.5" thickBot="1">
      <c r="A44" s="61">
        <v>39</v>
      </c>
      <c r="B44" s="60" t="s">
        <v>135</v>
      </c>
      <c r="C44" s="23" t="s">
        <v>61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s="9" customFormat="1" ht="32.25" thickBot="1">
      <c r="A45" s="61">
        <v>40</v>
      </c>
      <c r="B45" s="60" t="s">
        <v>174</v>
      </c>
      <c r="C45" s="23" t="s">
        <v>26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s="9" customFormat="1" ht="16.5" thickBot="1">
      <c r="A46" s="61">
        <v>41</v>
      </c>
      <c r="B46" s="59" t="s">
        <v>68</v>
      </c>
      <c r="C46" s="40" t="s">
        <v>61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s="9" customFormat="1" ht="16.5" thickBot="1">
      <c r="A47" s="61">
        <v>42</v>
      </c>
      <c r="B47" s="60" t="s">
        <v>134</v>
      </c>
      <c r="C47" s="23" t="s">
        <v>61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9" customFormat="1" ht="32.25" thickBot="1">
      <c r="A48" s="61">
        <v>43</v>
      </c>
      <c r="B48" s="60" t="s">
        <v>175</v>
      </c>
      <c r="C48" s="23" t="s">
        <v>26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9" customFormat="1" ht="16.5" thickBot="1">
      <c r="A49" s="61">
        <v>44</v>
      </c>
      <c r="B49" s="60" t="s">
        <v>135</v>
      </c>
      <c r="C49" s="23" t="s">
        <v>61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9" customFormat="1" ht="32.25" thickBot="1">
      <c r="A50" s="61">
        <v>45</v>
      </c>
      <c r="B50" s="60" t="s">
        <v>176</v>
      </c>
      <c r="C50" s="23" t="s">
        <v>26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s="9" customFormat="1" ht="16.5" thickBot="1">
      <c r="A51" s="61">
        <v>46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</row>
    <row r="52" spans="1:17" s="9" customFormat="1" ht="16.5" thickBot="1">
      <c r="A52" s="61">
        <v>47</v>
      </c>
      <c r="B52" s="178" t="s">
        <v>131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1:17" s="9" customFormat="1" ht="16.5" thickBot="1">
      <c r="A53" s="61">
        <v>48</v>
      </c>
      <c r="B53" s="60" t="s">
        <v>70</v>
      </c>
      <c r="C53" s="23" t="s">
        <v>62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s="9" customFormat="1" ht="16.5" thickBot="1">
      <c r="A54" s="61">
        <v>49</v>
      </c>
      <c r="B54" s="60" t="s">
        <v>72</v>
      </c>
      <c r="C54" s="23" t="s">
        <v>63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s="9" customFormat="1" ht="16.5" thickBot="1">
      <c r="A55" s="61">
        <v>50</v>
      </c>
      <c r="B55" s="60" t="s">
        <v>71</v>
      </c>
      <c r="C55" s="23" t="s">
        <v>64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9" customFormat="1" ht="16.5" thickBot="1">
      <c r="A56" s="61">
        <v>51</v>
      </c>
      <c r="B56" s="60" t="s">
        <v>74</v>
      </c>
      <c r="C56" s="23" t="s">
        <v>62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s="9" customFormat="1" ht="16.5" thickBot="1">
      <c r="A57" s="61">
        <v>52</v>
      </c>
      <c r="B57" s="60" t="s">
        <v>73</v>
      </c>
      <c r="C57" s="23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s="9" customFormat="1" ht="16.5" thickBot="1">
      <c r="A58" s="61">
        <v>53</v>
      </c>
      <c r="B58" s="42" t="s">
        <v>112</v>
      </c>
      <c r="C58" s="23" t="s">
        <v>62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9" customFormat="1" ht="32.25" thickBot="1">
      <c r="A59" s="61">
        <v>54</v>
      </c>
      <c r="B59" s="60" t="s">
        <v>149</v>
      </c>
      <c r="C59" s="23" t="s">
        <v>62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9" customFormat="1" ht="16.5" thickBot="1">
      <c r="A60" s="61">
        <v>55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4"/>
    </row>
    <row r="61" spans="1:17" s="9" customFormat="1" ht="16.5" thickBot="1">
      <c r="A61" s="61">
        <v>56</v>
      </c>
      <c r="B61" s="178" t="s">
        <v>113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4"/>
    </row>
    <row r="62" spans="1:17" s="9" customFormat="1" ht="32.25" thickBot="1">
      <c r="A62" s="61">
        <v>57</v>
      </c>
      <c r="B62" s="60" t="s">
        <v>75</v>
      </c>
      <c r="C62" s="23" t="s">
        <v>132</v>
      </c>
      <c r="D62" s="102">
        <v>7.132</v>
      </c>
      <c r="E62" s="102">
        <v>7.644</v>
      </c>
      <c r="F62" s="102">
        <v>8.114</v>
      </c>
      <c r="G62" s="102">
        <v>8.191</v>
      </c>
      <c r="H62" s="102">
        <v>8.269</v>
      </c>
      <c r="I62" s="102">
        <v>8.349</v>
      </c>
      <c r="J62" s="102">
        <v>8.447</v>
      </c>
      <c r="K62" s="102">
        <v>8.553</v>
      </c>
      <c r="L62" s="102">
        <v>8.666</v>
      </c>
      <c r="M62" s="102">
        <v>8.78</v>
      </c>
      <c r="N62" s="102">
        <v>8.897</v>
      </c>
      <c r="O62" s="102">
        <v>8.998</v>
      </c>
      <c r="P62" s="102">
        <v>9.111</v>
      </c>
      <c r="Q62" s="102">
        <v>9.235</v>
      </c>
    </row>
    <row r="63" spans="1:17" s="9" customFormat="1" ht="32.25" thickBot="1">
      <c r="A63" s="61">
        <v>58</v>
      </c>
      <c r="B63" s="68" t="s">
        <v>177</v>
      </c>
      <c r="C63" s="23" t="s">
        <v>76</v>
      </c>
      <c r="D63" s="89">
        <f>D6/D62</f>
        <v>12.661245092540662</v>
      </c>
      <c r="E63" s="89">
        <f aca="true" t="shared" si="9" ref="E63:Q63">E6/E62</f>
        <v>6.541077969649398</v>
      </c>
      <c r="F63" s="89">
        <f t="shared" si="9"/>
        <v>4.325856544244515</v>
      </c>
      <c r="G63" s="89">
        <f t="shared" si="9"/>
        <v>1.794652667561958</v>
      </c>
      <c r="H63" s="89">
        <f t="shared" si="9"/>
        <v>1.644697061313339</v>
      </c>
      <c r="I63" s="89">
        <f t="shared" si="9"/>
        <v>1.8565097616481014</v>
      </c>
      <c r="J63" s="89">
        <f t="shared" si="9"/>
        <v>1.5626849769148812</v>
      </c>
      <c r="K63" s="89">
        <f t="shared" si="9"/>
        <v>1.6134689582602595</v>
      </c>
      <c r="L63" s="89">
        <f t="shared" si="9"/>
        <v>1.4308792984075698</v>
      </c>
      <c r="M63" s="89">
        <f t="shared" si="9"/>
        <v>1.0478359908883828</v>
      </c>
      <c r="N63" s="89">
        <f t="shared" si="9"/>
        <v>0.8092615488366866</v>
      </c>
      <c r="O63" s="89">
        <f t="shared" si="9"/>
        <v>0.4778839742164926</v>
      </c>
      <c r="P63" s="89">
        <f t="shared" si="9"/>
        <v>0.24146635934584568</v>
      </c>
      <c r="Q63" s="89">
        <f t="shared" si="9"/>
        <v>0.29236599891716303</v>
      </c>
    </row>
    <row r="64" spans="1:17" s="9" customFormat="1" ht="32.25" thickBot="1">
      <c r="A64" s="61">
        <v>59</v>
      </c>
      <c r="B64" s="68" t="s">
        <v>178</v>
      </c>
      <c r="C64" s="23" t="s">
        <v>76</v>
      </c>
      <c r="D64" s="89" t="s">
        <v>290</v>
      </c>
      <c r="E64" s="89">
        <f>E11/E62</f>
        <v>7.653061224489796</v>
      </c>
      <c r="F64" s="89">
        <f aca="true" t="shared" si="10" ref="F64:Q64">F11/F62</f>
        <v>6.840029578506285</v>
      </c>
      <c r="G64" s="89">
        <f t="shared" si="10"/>
        <v>5.27408130875351</v>
      </c>
      <c r="H64" s="89">
        <f t="shared" si="10"/>
        <v>5.937840125770951</v>
      </c>
      <c r="I64" s="89">
        <f t="shared" si="10"/>
        <v>7.030782129596359</v>
      </c>
      <c r="J64" s="89">
        <f t="shared" si="10"/>
        <v>7.304368414821831</v>
      </c>
      <c r="K64" s="89">
        <f t="shared" si="10"/>
        <v>7.880275926575471</v>
      </c>
      <c r="L64" s="89">
        <f t="shared" si="10"/>
        <v>8.516039695361181</v>
      </c>
      <c r="M64" s="89">
        <f t="shared" si="10"/>
        <v>8.223234624145787</v>
      </c>
      <c r="N64" s="89">
        <f t="shared" si="10"/>
        <v>9.295268067888053</v>
      </c>
      <c r="O64" s="89">
        <f t="shared" si="10"/>
        <v>9.202044898866415</v>
      </c>
      <c r="P64" s="89">
        <f t="shared" si="10"/>
        <v>9.011085501042695</v>
      </c>
      <c r="Q64" s="89">
        <f t="shared" si="10"/>
        <v>9.388197076340012</v>
      </c>
    </row>
    <row r="65" spans="1:17" s="9" customFormat="1" ht="32.25" thickBot="1">
      <c r="A65" s="61">
        <v>60</v>
      </c>
      <c r="B65" s="68" t="s">
        <v>179</v>
      </c>
      <c r="C65" s="23" t="s">
        <v>76</v>
      </c>
      <c r="D65" s="89">
        <f>D17/D62</f>
        <v>0.7571508693213685</v>
      </c>
      <c r="E65" s="89">
        <f aca="true" t="shared" si="11" ref="E65:Q65">E17/E62</f>
        <v>0.3663003663003663</v>
      </c>
      <c r="F65" s="89">
        <f t="shared" si="11"/>
        <v>1.0105989647522797</v>
      </c>
      <c r="G65" s="89">
        <f t="shared" si="11"/>
        <v>1.0377243315834452</v>
      </c>
      <c r="H65" s="89">
        <f t="shared" si="11"/>
        <v>0.6409481194824042</v>
      </c>
      <c r="I65" s="89">
        <f t="shared" si="11"/>
        <v>0.6827164929931728</v>
      </c>
      <c r="J65" s="89">
        <f t="shared" si="11"/>
        <v>0.8523736237717534</v>
      </c>
      <c r="K65" s="89">
        <f t="shared" si="11"/>
        <v>1.0288787559920496</v>
      </c>
      <c r="L65" s="89">
        <f t="shared" si="11"/>
        <v>0.9693053311793215</v>
      </c>
      <c r="M65" s="89">
        <f t="shared" si="11"/>
        <v>0.9908883826879271</v>
      </c>
      <c r="N65" s="89">
        <f t="shared" si="11"/>
        <v>0.7867820613690008</v>
      </c>
      <c r="O65" s="89">
        <f t="shared" si="11"/>
        <v>0.8001778172927319</v>
      </c>
      <c r="P65" s="89">
        <f t="shared" si="11"/>
        <v>1.0207441554165295</v>
      </c>
      <c r="Q65" s="89">
        <f t="shared" si="11"/>
        <v>1.1911207363291825</v>
      </c>
    </row>
    <row r="66" spans="1:17" s="9" customFormat="1" ht="32.25" thickBot="1">
      <c r="A66" s="61">
        <v>61</v>
      </c>
      <c r="B66" s="68" t="s">
        <v>180</v>
      </c>
      <c r="C66" s="23" t="s">
        <v>76</v>
      </c>
      <c r="D66" s="89">
        <f>D21/D62</f>
        <v>0.3224901850813236</v>
      </c>
      <c r="E66" s="112">
        <f aca="true" t="shared" si="12" ref="E66:Q66">E21/E62</f>
        <v>0.0026164311878597592</v>
      </c>
      <c r="F66" s="112">
        <f t="shared" si="12"/>
        <v>0.0024648755237860484</v>
      </c>
      <c r="G66" s="112">
        <f t="shared" si="12"/>
        <v>0.0009766817238432426</v>
      </c>
      <c r="H66" s="112">
        <f t="shared" si="12"/>
        <v>0.0012093360744951022</v>
      </c>
      <c r="I66" s="112">
        <f t="shared" si="12"/>
        <v>0.0007186489399928135</v>
      </c>
      <c r="J66" s="112">
        <f t="shared" si="12"/>
        <v>0.0007103113531431278</v>
      </c>
      <c r="K66" s="113">
        <f t="shared" si="12"/>
        <v>0.00046767216181456796</v>
      </c>
      <c r="L66" s="112">
        <f t="shared" si="12"/>
        <v>0.0008077544426494345</v>
      </c>
      <c r="M66" s="112">
        <f t="shared" si="12"/>
        <v>0.0007972665148063782</v>
      </c>
      <c r="N66" s="112">
        <f t="shared" si="12"/>
        <v>0.0008991794987074295</v>
      </c>
      <c r="O66" s="112">
        <f t="shared" si="12"/>
        <v>0.0007779506557012671</v>
      </c>
      <c r="P66" s="112">
        <f t="shared" si="12"/>
        <v>0.0005487871803314674</v>
      </c>
      <c r="Q66" s="113">
        <f t="shared" si="12"/>
        <v>0.0003248511099079589</v>
      </c>
    </row>
    <row r="67" spans="1:17" s="9" customFormat="1" ht="32.25" thickBot="1">
      <c r="A67" s="61">
        <v>62</v>
      </c>
      <c r="B67" s="68" t="s">
        <v>181</v>
      </c>
      <c r="C67" s="23" t="s">
        <v>76</v>
      </c>
      <c r="D67" s="90" t="s">
        <v>290</v>
      </c>
      <c r="E67" s="89">
        <f>E26/E62</f>
        <v>47.148090005232866</v>
      </c>
      <c r="F67" s="89">
        <f aca="true" t="shared" si="13" ref="F67:Q67">F26/F62</f>
        <v>21.506038945033275</v>
      </c>
      <c r="G67" s="89">
        <f t="shared" si="13"/>
        <v>35.78317665730679</v>
      </c>
      <c r="H67" s="89">
        <f t="shared" si="13"/>
        <v>34.75631878098923</v>
      </c>
      <c r="I67" s="89">
        <f t="shared" si="13"/>
        <v>38.196191160618035</v>
      </c>
      <c r="J67" s="89">
        <f t="shared" si="13"/>
        <v>41.75446904226353</v>
      </c>
      <c r="K67" s="89">
        <f t="shared" si="13"/>
        <v>44.405471764293225</v>
      </c>
      <c r="L67" s="89">
        <f t="shared" si="13"/>
        <v>45.499653819524575</v>
      </c>
      <c r="M67" s="89">
        <f t="shared" si="13"/>
        <v>50.23917995444192</v>
      </c>
      <c r="N67" s="89">
        <f t="shared" si="13"/>
        <v>55.007305833427</v>
      </c>
      <c r="O67" s="89">
        <f t="shared" si="13"/>
        <v>58.22404978884197</v>
      </c>
      <c r="P67" s="89">
        <f t="shared" si="13"/>
        <v>60.97025573482603</v>
      </c>
      <c r="Q67" s="89">
        <f t="shared" si="13"/>
        <v>63.69247428262047</v>
      </c>
    </row>
    <row r="68" spans="1:17" s="9" customFormat="1" ht="32.25" thickBot="1">
      <c r="A68" s="61">
        <v>63</v>
      </c>
      <c r="B68" s="68" t="s">
        <v>182</v>
      </c>
      <c r="C68" s="23" t="s">
        <v>76</v>
      </c>
      <c r="D68" s="90" t="s">
        <v>290</v>
      </c>
      <c r="E68" s="89">
        <f>E31/E62</f>
        <v>106.16169544740973</v>
      </c>
      <c r="F68" s="89">
        <f aca="true" t="shared" si="14" ref="F68:Q68">F31/F62</f>
        <v>56.11289129898939</v>
      </c>
      <c r="G68" s="89">
        <f t="shared" si="14"/>
        <v>63.26455866194604</v>
      </c>
      <c r="H68" s="89">
        <f t="shared" si="14"/>
        <v>21.50199540452292</v>
      </c>
      <c r="I68" s="89">
        <f t="shared" si="14"/>
        <v>44.92753623188406</v>
      </c>
      <c r="J68" s="89">
        <f t="shared" si="14"/>
        <v>54.94258316562094</v>
      </c>
      <c r="K68" s="89">
        <f t="shared" si="14"/>
        <v>60.715538407576275</v>
      </c>
      <c r="L68" s="89">
        <f t="shared" si="14"/>
        <v>37.560581583198704</v>
      </c>
      <c r="M68" s="89">
        <f t="shared" si="14"/>
        <v>42.08428246013668</v>
      </c>
      <c r="N68" s="89">
        <f t="shared" si="14"/>
        <v>29.17837473305609</v>
      </c>
      <c r="O68" s="89">
        <f t="shared" si="14"/>
        <v>34.552122693931985</v>
      </c>
      <c r="P68" s="89">
        <f t="shared" si="14"/>
        <v>25.92470639885852</v>
      </c>
      <c r="Q68" s="89">
        <f t="shared" si="14"/>
        <v>26.345425013535465</v>
      </c>
    </row>
    <row r="69" spans="1:17" s="9" customFormat="1" ht="32.25" thickBot="1">
      <c r="A69" s="61">
        <v>64</v>
      </c>
      <c r="B69" s="68" t="s">
        <v>238</v>
      </c>
      <c r="C69" s="23" t="s">
        <v>76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9" customFormat="1" ht="32.25" thickBot="1">
      <c r="A70" s="61">
        <v>65</v>
      </c>
      <c r="B70" s="68" t="s">
        <v>183</v>
      </c>
      <c r="C70" s="23" t="s">
        <v>76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9" customFormat="1" ht="32.25" thickBot="1">
      <c r="A71" s="61">
        <v>66</v>
      </c>
      <c r="B71" s="68" t="s">
        <v>184</v>
      </c>
      <c r="C71" s="23" t="s">
        <v>76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9" customFormat="1" ht="16.5" thickBot="1">
      <c r="A72" s="61">
        <v>67</v>
      </c>
      <c r="B72" s="178" t="s">
        <v>114</v>
      </c>
      <c r="C72" s="193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10"/>
    </row>
    <row r="73" spans="1:17" s="9" customFormat="1" ht="18.75" thickBot="1">
      <c r="A73" s="61">
        <v>68</v>
      </c>
      <c r="B73" s="60" t="s">
        <v>77</v>
      </c>
      <c r="C73" s="109" t="s">
        <v>78</v>
      </c>
      <c r="D73" s="110">
        <v>86.6</v>
      </c>
      <c r="E73" s="110">
        <v>86.6</v>
      </c>
      <c r="F73" s="110">
        <v>86.6</v>
      </c>
      <c r="G73" s="110">
        <v>86.6</v>
      </c>
      <c r="H73" s="110">
        <v>86.6</v>
      </c>
      <c r="I73" s="110">
        <v>86.6</v>
      </c>
      <c r="J73" s="110">
        <v>86.6</v>
      </c>
      <c r="K73" s="110">
        <v>86.6</v>
      </c>
      <c r="L73" s="110">
        <v>86.6</v>
      </c>
      <c r="M73" s="110">
        <v>86.6</v>
      </c>
      <c r="N73" s="110">
        <v>86.6</v>
      </c>
      <c r="O73" s="110">
        <v>86.6</v>
      </c>
      <c r="P73" s="110">
        <v>86.6</v>
      </c>
      <c r="Q73" s="110">
        <v>86.6</v>
      </c>
    </row>
    <row r="74" spans="1:17" s="9" customFormat="1" ht="32.25" thickBot="1">
      <c r="A74" s="61">
        <v>69</v>
      </c>
      <c r="B74" s="68" t="s">
        <v>185</v>
      </c>
      <c r="C74" s="23" t="s">
        <v>115</v>
      </c>
      <c r="D74" s="89">
        <f>D6/D73</f>
        <v>1.0427251732101617</v>
      </c>
      <c r="E74" s="89">
        <f aca="true" t="shared" si="15" ref="E74:Q74">E6/E73</f>
        <v>0.5773672055427252</v>
      </c>
      <c r="F74" s="89">
        <f t="shared" si="15"/>
        <v>0.40531177829099313</v>
      </c>
      <c r="G74" s="89">
        <f t="shared" si="15"/>
        <v>0.1697459584295612</v>
      </c>
      <c r="H74" s="89">
        <f t="shared" si="15"/>
        <v>0.15704387990762125</v>
      </c>
      <c r="I74" s="89">
        <f t="shared" si="15"/>
        <v>0.1789838337182448</v>
      </c>
      <c r="J74" s="89">
        <f t="shared" si="15"/>
        <v>0.15242494226327943</v>
      </c>
      <c r="K74" s="89">
        <f t="shared" si="15"/>
        <v>0.15935334872979218</v>
      </c>
      <c r="L74" s="89">
        <f t="shared" si="15"/>
        <v>0.14318706697459585</v>
      </c>
      <c r="M74" s="89">
        <f t="shared" si="15"/>
        <v>0.10623556581986143</v>
      </c>
      <c r="N74" s="89">
        <f t="shared" si="15"/>
        <v>0.08314087759815243</v>
      </c>
      <c r="O74" s="111">
        <f t="shared" si="15"/>
        <v>0.049653579676674366</v>
      </c>
      <c r="P74" s="111">
        <f t="shared" si="15"/>
        <v>0.02540415704387991</v>
      </c>
      <c r="Q74" s="111">
        <f t="shared" si="15"/>
        <v>0.031177829099307164</v>
      </c>
    </row>
    <row r="75" spans="1:17" s="9" customFormat="1" ht="32.25" thickBot="1">
      <c r="A75" s="61">
        <v>70</v>
      </c>
      <c r="B75" s="68" t="s">
        <v>186</v>
      </c>
      <c r="C75" s="23" t="s">
        <v>116</v>
      </c>
      <c r="D75" s="108" t="s">
        <v>290</v>
      </c>
      <c r="E75" s="89">
        <f>E11/E73</f>
        <v>0.6755196304849885</v>
      </c>
      <c r="F75" s="89">
        <f aca="true" t="shared" si="16" ref="F75:Q75">F11/F73</f>
        <v>0.640877598152425</v>
      </c>
      <c r="G75" s="89">
        <f t="shared" si="16"/>
        <v>0.4988452655889146</v>
      </c>
      <c r="H75" s="89">
        <f t="shared" si="16"/>
        <v>0.5669745958429562</v>
      </c>
      <c r="I75" s="89">
        <f t="shared" si="16"/>
        <v>0.6778290993071594</v>
      </c>
      <c r="J75" s="89">
        <f t="shared" si="16"/>
        <v>0.712471131639723</v>
      </c>
      <c r="K75" s="89">
        <f t="shared" si="16"/>
        <v>0.7782909930715937</v>
      </c>
      <c r="L75" s="89">
        <f t="shared" si="16"/>
        <v>0.8521939953810623</v>
      </c>
      <c r="M75" s="89">
        <f t="shared" si="16"/>
        <v>0.8337182448036953</v>
      </c>
      <c r="N75" s="89">
        <f t="shared" si="16"/>
        <v>0.9549653579676676</v>
      </c>
      <c r="O75" s="89">
        <f t="shared" si="16"/>
        <v>0.956120092378753</v>
      </c>
      <c r="P75" s="89">
        <f t="shared" si="16"/>
        <v>0.9480369515011547</v>
      </c>
      <c r="Q75" s="89">
        <f t="shared" si="16"/>
        <v>1.0011547344110856</v>
      </c>
    </row>
    <row r="76" spans="1:17" s="9" customFormat="1" ht="32.25" thickBot="1">
      <c r="A76" s="61">
        <v>71</v>
      </c>
      <c r="B76" s="68" t="s">
        <v>187</v>
      </c>
      <c r="C76" s="23" t="s">
        <v>116</v>
      </c>
      <c r="D76" s="111">
        <f>D17/D73</f>
        <v>0.06235565819861433</v>
      </c>
      <c r="E76" s="111">
        <f aca="true" t="shared" si="17" ref="E76:Q76">E17/E73</f>
        <v>0.03233256351039261</v>
      </c>
      <c r="F76" s="111">
        <f t="shared" si="17"/>
        <v>0.09468822170900693</v>
      </c>
      <c r="G76" s="89">
        <f t="shared" si="17"/>
        <v>0.09815242494226328</v>
      </c>
      <c r="H76" s="111">
        <f t="shared" si="17"/>
        <v>0.06120092378752887</v>
      </c>
      <c r="I76" s="111">
        <f t="shared" si="17"/>
        <v>0.06581986143187067</v>
      </c>
      <c r="J76" s="111">
        <f t="shared" si="17"/>
        <v>0.08314087759815243</v>
      </c>
      <c r="K76" s="89">
        <f t="shared" si="17"/>
        <v>0.10161662817551964</v>
      </c>
      <c r="L76" s="89">
        <f t="shared" si="17"/>
        <v>0.09699769053117784</v>
      </c>
      <c r="M76" s="89">
        <f t="shared" si="17"/>
        <v>0.10046189376443418</v>
      </c>
      <c r="N76" s="111">
        <f t="shared" si="17"/>
        <v>0.08083140877598154</v>
      </c>
      <c r="O76" s="111">
        <f t="shared" si="17"/>
        <v>0.08314087759815243</v>
      </c>
      <c r="P76" s="111">
        <f t="shared" si="17"/>
        <v>0.1073903002309469</v>
      </c>
      <c r="Q76" s="111">
        <f t="shared" si="17"/>
        <v>0.12702078521939955</v>
      </c>
    </row>
    <row r="77" spans="1:17" s="9" customFormat="1" ht="32.25" thickBot="1">
      <c r="A77" s="61">
        <v>72</v>
      </c>
      <c r="B77" s="68" t="s">
        <v>188</v>
      </c>
      <c r="C77" s="23" t="s">
        <v>116</v>
      </c>
      <c r="D77" s="111">
        <f>D21/D73</f>
        <v>0.026558891454965358</v>
      </c>
      <c r="E77" s="113">
        <f aca="true" t="shared" si="18" ref="E77:Q77">E21/E73</f>
        <v>0.0002309468822170901</v>
      </c>
      <c r="F77" s="113">
        <f t="shared" si="18"/>
        <v>0.0002309468822170901</v>
      </c>
      <c r="G77" s="113">
        <f t="shared" si="18"/>
        <v>9.237875288683603E-05</v>
      </c>
      <c r="H77" s="113">
        <f t="shared" si="18"/>
        <v>0.00011547344110854505</v>
      </c>
      <c r="I77" s="113">
        <f t="shared" si="18"/>
        <v>6.928406466512702E-05</v>
      </c>
      <c r="J77" s="113">
        <f t="shared" si="18"/>
        <v>6.928406466512702E-05</v>
      </c>
      <c r="K77" s="113">
        <f t="shared" si="18"/>
        <v>4.618937644341802E-05</v>
      </c>
      <c r="L77" s="113">
        <f t="shared" si="18"/>
        <v>8.083140877598153E-05</v>
      </c>
      <c r="M77" s="113">
        <f t="shared" si="18"/>
        <v>8.083140877598153E-05</v>
      </c>
      <c r="N77" s="113">
        <f t="shared" si="18"/>
        <v>9.237875288683603E-05</v>
      </c>
      <c r="O77" s="113">
        <f t="shared" si="18"/>
        <v>8.083140877598153E-05</v>
      </c>
      <c r="P77" s="113">
        <f t="shared" si="18"/>
        <v>5.773672055427252E-05</v>
      </c>
      <c r="Q77" s="113">
        <f t="shared" si="18"/>
        <v>3.464203233256351E-05</v>
      </c>
    </row>
    <row r="78" spans="1:17" s="9" customFormat="1" ht="32.25" thickBot="1">
      <c r="A78" s="61">
        <v>73</v>
      </c>
      <c r="B78" s="68" t="s">
        <v>189</v>
      </c>
      <c r="C78" s="23" t="s">
        <v>116</v>
      </c>
      <c r="D78" s="108" t="s">
        <v>290</v>
      </c>
      <c r="E78" s="89">
        <f>E26/E73</f>
        <v>4.161662817551964</v>
      </c>
      <c r="F78" s="89">
        <f aca="true" t="shared" si="19" ref="F78:Q78">F26/F73</f>
        <v>2.015011547344111</v>
      </c>
      <c r="G78" s="89">
        <f t="shared" si="19"/>
        <v>3.3845265588914546</v>
      </c>
      <c r="H78" s="89">
        <f t="shared" si="19"/>
        <v>3.3187066974595845</v>
      </c>
      <c r="I78" s="89">
        <f t="shared" si="19"/>
        <v>3.682448036951501</v>
      </c>
      <c r="J78" s="89">
        <f t="shared" si="19"/>
        <v>4.072748267898383</v>
      </c>
      <c r="K78" s="89">
        <f t="shared" si="19"/>
        <v>4.38568129330254</v>
      </c>
      <c r="L78" s="89">
        <f t="shared" si="19"/>
        <v>4.553117782909931</v>
      </c>
      <c r="M78" s="89">
        <f t="shared" si="19"/>
        <v>5.093533487297922</v>
      </c>
      <c r="N78" s="89">
        <f t="shared" si="19"/>
        <v>5.651270207852194</v>
      </c>
      <c r="O78" s="89">
        <f t="shared" si="19"/>
        <v>6.049653579676675</v>
      </c>
      <c r="P78" s="89">
        <f t="shared" si="19"/>
        <v>6.414549653579677</v>
      </c>
      <c r="Q78" s="89">
        <f t="shared" si="19"/>
        <v>6.79214780600462</v>
      </c>
    </row>
    <row r="79" spans="1:17" s="9" customFormat="1" ht="32.25" thickBot="1">
      <c r="A79" s="61">
        <v>74</v>
      </c>
      <c r="B79" s="68" t="s">
        <v>190</v>
      </c>
      <c r="C79" s="23" t="s">
        <v>116</v>
      </c>
      <c r="D79" s="108" t="s">
        <v>290</v>
      </c>
      <c r="E79" s="89">
        <f>E31/E73</f>
        <v>9.37066974595843</v>
      </c>
      <c r="F79" s="89">
        <f aca="true" t="shared" si="20" ref="F79:Q79">F31/F73</f>
        <v>5.257505773672055</v>
      </c>
      <c r="G79" s="89">
        <f t="shared" si="20"/>
        <v>5.983833718244805</v>
      </c>
      <c r="H79" s="89">
        <f t="shared" si="20"/>
        <v>2.053117782909931</v>
      </c>
      <c r="I79" s="89">
        <f t="shared" si="20"/>
        <v>4.331408775981525</v>
      </c>
      <c r="J79" s="89">
        <f t="shared" si="20"/>
        <v>5.359122401847576</v>
      </c>
      <c r="K79" s="89">
        <f t="shared" si="20"/>
        <v>5.996535796766744</v>
      </c>
      <c r="L79" s="89">
        <f t="shared" si="20"/>
        <v>3.7586605080831412</v>
      </c>
      <c r="M79" s="89">
        <f t="shared" si="20"/>
        <v>4.266743648960739</v>
      </c>
      <c r="N79" s="89">
        <f t="shared" si="20"/>
        <v>2.9976905311778297</v>
      </c>
      <c r="O79" s="89">
        <f t="shared" si="20"/>
        <v>3.5900692840646653</v>
      </c>
      <c r="P79" s="89">
        <f t="shared" si="20"/>
        <v>2.727482678983834</v>
      </c>
      <c r="Q79" s="89">
        <f t="shared" si="20"/>
        <v>2.809468822170901</v>
      </c>
    </row>
    <row r="80" spans="1:17" s="9" customFormat="1" ht="32.25" thickBot="1">
      <c r="A80" s="61">
        <v>75</v>
      </c>
      <c r="B80" s="68" t="s">
        <v>239</v>
      </c>
      <c r="C80" s="23" t="s">
        <v>116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9" customFormat="1" ht="32.25" thickBot="1">
      <c r="A81" s="61">
        <v>76</v>
      </c>
      <c r="B81" s="68" t="s">
        <v>191</v>
      </c>
      <c r="C81" s="23" t="s">
        <v>116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9" customFormat="1" ht="32.25" thickBot="1">
      <c r="A82" s="61">
        <v>77</v>
      </c>
      <c r="B82" s="68" t="s">
        <v>192</v>
      </c>
      <c r="C82" s="38" t="s">
        <v>115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s="9" customFormat="1" ht="16.5" thickBot="1">
      <c r="A83" s="61">
        <v>78</v>
      </c>
      <c r="B83" s="178" t="s">
        <v>141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4"/>
    </row>
    <row r="84" spans="1:17" s="9" customFormat="1" ht="48" thickBot="1">
      <c r="A84" s="61">
        <v>79</v>
      </c>
      <c r="B84" s="132" t="s">
        <v>338</v>
      </c>
      <c r="C84" s="23" t="s">
        <v>147</v>
      </c>
      <c r="D84" s="108" t="s">
        <v>290</v>
      </c>
      <c r="E84" s="27">
        <v>5.353</v>
      </c>
      <c r="F84" s="27">
        <v>7.473</v>
      </c>
      <c r="G84" s="27">
        <v>7.979</v>
      </c>
      <c r="H84" s="27">
        <v>8.37</v>
      </c>
      <c r="I84" s="27">
        <v>9.126</v>
      </c>
      <c r="J84" s="27">
        <v>9.965</v>
      </c>
      <c r="K84" s="27">
        <v>13.239</v>
      </c>
      <c r="L84" s="27">
        <v>18.834</v>
      </c>
      <c r="M84" s="27">
        <v>24.589</v>
      </c>
      <c r="N84" s="27">
        <v>28.437</v>
      </c>
      <c r="O84" s="27">
        <v>31.795</v>
      </c>
      <c r="P84" s="133">
        <v>33.31</v>
      </c>
      <c r="Q84" s="27">
        <v>33.323</v>
      </c>
    </row>
    <row r="85" spans="1:17" s="9" customFormat="1" ht="32.25" thickBot="1">
      <c r="A85" s="61">
        <v>80</v>
      </c>
      <c r="B85" s="68" t="s">
        <v>193</v>
      </c>
      <c r="C85" s="23" t="s">
        <v>117</v>
      </c>
      <c r="D85" s="108" t="s">
        <v>290</v>
      </c>
      <c r="E85" s="89">
        <f>E6/E84</f>
        <v>9.340556697179153</v>
      </c>
      <c r="F85" s="89">
        <f aca="true" t="shared" si="21" ref="F85:Q85">F6/F84</f>
        <v>4.69690887193898</v>
      </c>
      <c r="G85" s="89">
        <f t="shared" si="21"/>
        <v>1.842336132347412</v>
      </c>
      <c r="H85" s="89">
        <f t="shared" si="21"/>
        <v>1.6248506571087218</v>
      </c>
      <c r="I85" s="89">
        <f t="shared" si="21"/>
        <v>1.698444006136314</v>
      </c>
      <c r="J85" s="89">
        <f t="shared" si="21"/>
        <v>1.3246362267937781</v>
      </c>
      <c r="K85" s="89">
        <f t="shared" si="21"/>
        <v>1.0423748017221846</v>
      </c>
      <c r="L85" s="89">
        <f t="shared" si="21"/>
        <v>0.6583837740256983</v>
      </c>
      <c r="M85" s="89">
        <f t="shared" si="21"/>
        <v>0.37415104314937575</v>
      </c>
      <c r="N85" s="89">
        <f t="shared" si="21"/>
        <v>0.2531912649013609</v>
      </c>
      <c r="O85" s="89">
        <f t="shared" si="21"/>
        <v>0.13524139015568484</v>
      </c>
      <c r="P85" s="89">
        <f t="shared" si="21"/>
        <v>0.06604623236265386</v>
      </c>
      <c r="Q85" s="89">
        <f t="shared" si="21"/>
        <v>0.08102511778651382</v>
      </c>
    </row>
    <row r="86" spans="1:17" s="9" customFormat="1" ht="32.25" thickBot="1">
      <c r="A86" s="61">
        <v>81</v>
      </c>
      <c r="B86" s="68" t="s">
        <v>194</v>
      </c>
      <c r="C86" s="23" t="s">
        <v>118</v>
      </c>
      <c r="D86" s="108" t="s">
        <v>290</v>
      </c>
      <c r="E86" s="89">
        <f>E11/E84</f>
        <v>10.928451335699608</v>
      </c>
      <c r="F86" s="89">
        <f aca="true" t="shared" si="22" ref="F86:Q86">F11/F84</f>
        <v>7.426736250501807</v>
      </c>
      <c r="G86" s="89">
        <f t="shared" si="22"/>
        <v>5.414212307306681</v>
      </c>
      <c r="H86" s="89">
        <f t="shared" si="22"/>
        <v>5.866188769414577</v>
      </c>
      <c r="I86" s="89">
        <f t="shared" si="22"/>
        <v>6.432171816787202</v>
      </c>
      <c r="J86" s="89">
        <f t="shared" si="22"/>
        <v>6.191670847967888</v>
      </c>
      <c r="K86" s="89">
        <f t="shared" si="22"/>
        <v>5.091018959135886</v>
      </c>
      <c r="L86" s="89">
        <f t="shared" si="22"/>
        <v>3.918445364765849</v>
      </c>
      <c r="M86" s="89">
        <f t="shared" si="22"/>
        <v>2.9362723168896663</v>
      </c>
      <c r="N86" s="89">
        <f t="shared" si="22"/>
        <v>2.908183001019798</v>
      </c>
      <c r="O86" s="89">
        <f t="shared" si="22"/>
        <v>2.604183047649001</v>
      </c>
      <c r="P86" s="89">
        <f t="shared" si="22"/>
        <v>2.4647253077154003</v>
      </c>
      <c r="Q86" s="89">
        <f t="shared" si="22"/>
        <v>2.6018065600336104</v>
      </c>
    </row>
    <row r="87" spans="1:17" s="9" customFormat="1" ht="32.25" thickBot="1">
      <c r="A87" s="61">
        <v>82</v>
      </c>
      <c r="B87" s="68" t="s">
        <v>195</v>
      </c>
      <c r="C87" s="23" t="s">
        <v>118</v>
      </c>
      <c r="D87" s="108" t="s">
        <v>290</v>
      </c>
      <c r="E87" s="89">
        <f>E17/E84</f>
        <v>0.5230711750420325</v>
      </c>
      <c r="F87" s="89">
        <f aca="true" t="shared" si="23" ref="F87:Q87">F17/F84</f>
        <v>1.0972835541281947</v>
      </c>
      <c r="G87" s="89">
        <f t="shared" si="23"/>
        <v>1.0652964030580274</v>
      </c>
      <c r="H87" s="89">
        <f t="shared" si="23"/>
        <v>0.6332138590203107</v>
      </c>
      <c r="I87" s="89">
        <f t="shared" si="23"/>
        <v>0.6245890861275477</v>
      </c>
      <c r="J87" s="89">
        <f t="shared" si="23"/>
        <v>0.7225288509784246</v>
      </c>
      <c r="K87" s="89">
        <f t="shared" si="23"/>
        <v>0.6647027721126973</v>
      </c>
      <c r="L87" s="89">
        <f t="shared" si="23"/>
        <v>0.4460019114367633</v>
      </c>
      <c r="M87" s="89">
        <f t="shared" si="23"/>
        <v>0.35381674732604007</v>
      </c>
      <c r="N87" s="89">
        <f t="shared" si="23"/>
        <v>0.2461581742096564</v>
      </c>
      <c r="O87" s="89">
        <f t="shared" si="23"/>
        <v>0.22645069979556534</v>
      </c>
      <c r="P87" s="89">
        <f t="shared" si="23"/>
        <v>0.27919543680576403</v>
      </c>
      <c r="Q87" s="89">
        <f t="shared" si="23"/>
        <v>0.3301023317228341</v>
      </c>
    </row>
    <row r="88" spans="1:17" s="9" customFormat="1" ht="32.25" thickBot="1">
      <c r="A88" s="61">
        <v>83</v>
      </c>
      <c r="B88" s="68" t="s">
        <v>196</v>
      </c>
      <c r="C88" s="23" t="s">
        <v>118</v>
      </c>
      <c r="D88" s="108" t="s">
        <v>290</v>
      </c>
      <c r="E88" s="112">
        <f>E21/E84</f>
        <v>0.003736222678871661</v>
      </c>
      <c r="F88" s="112">
        <f aca="true" t="shared" si="24" ref="F88:Q88">F21/F84</f>
        <v>0.0026763013515321826</v>
      </c>
      <c r="G88" s="112">
        <f t="shared" si="24"/>
        <v>0.0010026319087604962</v>
      </c>
      <c r="H88" s="112">
        <f t="shared" si="24"/>
        <v>0.0011947431302270013</v>
      </c>
      <c r="I88" s="112">
        <f t="shared" si="24"/>
        <v>0.0006574621959237344</v>
      </c>
      <c r="J88" s="112">
        <f t="shared" si="24"/>
        <v>0.0006021073758153537</v>
      </c>
      <c r="K88" s="113">
        <f t="shared" si="24"/>
        <v>0.0003021376236875897</v>
      </c>
      <c r="L88" s="113">
        <f t="shared" si="24"/>
        <v>0.0003716682595306361</v>
      </c>
      <c r="M88" s="113">
        <f t="shared" si="24"/>
        <v>0.00028468014152669893</v>
      </c>
      <c r="N88" s="113">
        <f t="shared" si="24"/>
        <v>0.00028132362766817876</v>
      </c>
      <c r="O88" s="113">
        <f t="shared" si="24"/>
        <v>0.00022016040257902186</v>
      </c>
      <c r="P88" s="113">
        <f t="shared" si="24"/>
        <v>0.00015010507355148604</v>
      </c>
      <c r="Q88" s="113">
        <f t="shared" si="24"/>
        <v>9.002790865168202E-05</v>
      </c>
    </row>
    <row r="89" spans="1:17" s="9" customFormat="1" ht="32.25" thickBot="1">
      <c r="A89" s="61">
        <v>84</v>
      </c>
      <c r="B89" s="68" t="s">
        <v>197</v>
      </c>
      <c r="C89" s="23" t="s">
        <v>118</v>
      </c>
      <c r="D89" s="108" t="s">
        <v>290</v>
      </c>
      <c r="E89" s="89">
        <f>E26/E84</f>
        <v>67.32673267326733</v>
      </c>
      <c r="F89" s="89">
        <f aca="true" t="shared" si="25" ref="F89:Q89">F26/F84</f>
        <v>23.35072929211829</v>
      </c>
      <c r="G89" s="89">
        <f t="shared" si="25"/>
        <v>36.733926557212676</v>
      </c>
      <c r="H89" s="89">
        <f t="shared" si="25"/>
        <v>34.33691756272402</v>
      </c>
      <c r="I89" s="89">
        <f t="shared" si="25"/>
        <v>34.944115713346484</v>
      </c>
      <c r="J89" s="89">
        <f t="shared" si="25"/>
        <v>35.39387857501254</v>
      </c>
      <c r="K89" s="89">
        <f t="shared" si="25"/>
        <v>28.68796736913664</v>
      </c>
      <c r="L89" s="89">
        <f t="shared" si="25"/>
        <v>20.935542104704258</v>
      </c>
      <c r="M89" s="89">
        <f t="shared" si="25"/>
        <v>17.9389157753467</v>
      </c>
      <c r="N89" s="89">
        <f t="shared" si="25"/>
        <v>17.209972922600837</v>
      </c>
      <c r="O89" s="89">
        <f t="shared" si="25"/>
        <v>16.477433558735648</v>
      </c>
      <c r="P89" s="127">
        <f t="shared" si="25"/>
        <v>16.676673671570097</v>
      </c>
      <c r="Q89" s="89">
        <f t="shared" si="25"/>
        <v>17.651471956306455</v>
      </c>
    </row>
    <row r="90" spans="1:17" s="9" customFormat="1" ht="32.25" thickBot="1">
      <c r="A90" s="61">
        <v>85</v>
      </c>
      <c r="B90" s="68" t="s">
        <v>198</v>
      </c>
      <c r="C90" s="23" t="s">
        <v>118</v>
      </c>
      <c r="D90" s="108" t="s">
        <v>290</v>
      </c>
      <c r="E90" s="89">
        <f>E31/E84</f>
        <v>151.59723519521765</v>
      </c>
      <c r="F90" s="89">
        <f aca="true" t="shared" si="26" ref="F90:Q90">F31/F84</f>
        <v>60.92600026763013</v>
      </c>
      <c r="G90" s="89">
        <f t="shared" si="26"/>
        <v>64.94548188996116</v>
      </c>
      <c r="H90" s="89">
        <f t="shared" si="26"/>
        <v>21.242532855436085</v>
      </c>
      <c r="I90" s="89">
        <f t="shared" si="26"/>
        <v>41.102344948498796</v>
      </c>
      <c r="J90" s="89">
        <f t="shared" si="26"/>
        <v>46.57300551931761</v>
      </c>
      <c r="K90" s="89">
        <f t="shared" si="26"/>
        <v>39.225016995241326</v>
      </c>
      <c r="L90" s="89">
        <f t="shared" si="26"/>
        <v>17.28257406817458</v>
      </c>
      <c r="M90" s="89">
        <f t="shared" si="26"/>
        <v>15.027044613445037</v>
      </c>
      <c r="N90" s="89">
        <f t="shared" si="26"/>
        <v>9.128951717832402</v>
      </c>
      <c r="O90" s="89">
        <f t="shared" si="26"/>
        <v>9.778267023116841</v>
      </c>
      <c r="P90" s="89">
        <f t="shared" si="26"/>
        <v>7.090963674572199</v>
      </c>
      <c r="Q90" s="89">
        <f t="shared" si="26"/>
        <v>7.301263391651412</v>
      </c>
    </row>
    <row r="91" spans="1:17" s="9" customFormat="1" ht="32.25" thickBot="1">
      <c r="A91" s="61">
        <v>86</v>
      </c>
      <c r="B91" s="68" t="s">
        <v>240</v>
      </c>
      <c r="C91" s="23" t="s">
        <v>118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9" customFormat="1" ht="32.25" thickBot="1">
      <c r="A92" s="61">
        <v>87</v>
      </c>
      <c r="B92" s="68" t="s">
        <v>199</v>
      </c>
      <c r="C92" s="23" t="s">
        <v>118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9" customFormat="1" ht="32.25" thickBot="1">
      <c r="A93" s="61">
        <v>88</v>
      </c>
      <c r="B93" s="68" t="s">
        <v>200</v>
      </c>
      <c r="C93" s="23" t="s">
        <v>117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s="9" customFormat="1" ht="15.75">
      <c r="A94" s="57"/>
      <c r="B94" s="43" t="s">
        <v>79</v>
      </c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s="9" customFormat="1" ht="15.75">
      <c r="A95" s="57"/>
      <c r="B95" s="39" t="s">
        <v>264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9" customFormat="1" ht="15.75">
      <c r="A96" s="57"/>
      <c r="B96" s="195" t="s">
        <v>80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</row>
    <row r="97" spans="1:17" s="9" customFormat="1" ht="15.75">
      <c r="A97" s="57"/>
      <c r="B97" s="212" t="s">
        <v>265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</row>
    <row r="98" spans="1:17" s="9" customFormat="1" ht="15.75">
      <c r="A98" s="57"/>
      <c r="B98" s="195" t="s">
        <v>120</v>
      </c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</row>
    <row r="99" spans="1:17" s="9" customFormat="1" ht="15" customHeight="1">
      <c r="A99" s="58"/>
      <c r="B99" s="196" t="s">
        <v>266</v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</row>
    <row r="100" spans="1:17" s="9" customFormat="1" ht="15" customHeight="1">
      <c r="A100" s="58"/>
      <c r="B100" s="196" t="s">
        <v>267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</row>
    <row r="101" spans="1:17" s="9" customFormat="1" ht="15" customHeight="1">
      <c r="A101" s="58"/>
      <c r="B101" s="196" t="s">
        <v>268</v>
      </c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</row>
    <row r="102" spans="1:17" s="9" customFormat="1" ht="15.75">
      <c r="A102" s="57"/>
      <c r="B102" s="196" t="s">
        <v>81</v>
      </c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</row>
    <row r="103" spans="1:17" s="9" customFormat="1" ht="15.75">
      <c r="A103" s="58"/>
      <c r="B103" s="196" t="s">
        <v>82</v>
      </c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</row>
    <row r="104" spans="1:17" s="9" customFormat="1" ht="15.75">
      <c r="A104" s="58"/>
      <c r="B104" s="196" t="s">
        <v>269</v>
      </c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</row>
    <row r="105" spans="1:17" s="9" customFormat="1" ht="15.75">
      <c r="A105" s="58"/>
      <c r="B105" s="196" t="s">
        <v>270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</row>
    <row r="106" spans="1:17" s="9" customFormat="1" ht="9" customHeight="1">
      <c r="A106" s="58"/>
      <c r="B106" s="213" t="s">
        <v>150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s="9" customFormat="1" ht="9" customHeight="1">
      <c r="A107" s="58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s="20" customFormat="1" ht="30" customHeight="1">
      <c r="A108" s="58"/>
      <c r="B108" s="211" t="s">
        <v>156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</row>
    <row r="109" spans="1:17" s="20" customFormat="1" ht="15">
      <c r="A109" s="8"/>
      <c r="B109" s="208" t="s">
        <v>286</v>
      </c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</row>
    <row r="110" spans="1:17" s="20" customFormat="1" ht="15">
      <c r="A110" s="8"/>
      <c r="B110" s="88" t="s">
        <v>284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</row>
    <row r="111" spans="1:17" s="20" customFormat="1" ht="15" customHeight="1">
      <c r="A111" s="8"/>
      <c r="B111" s="88" t="s">
        <v>285</v>
      </c>
      <c r="C111" s="85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s="20" customFormat="1" ht="15" customHeight="1">
      <c r="A112" s="8"/>
      <c r="B112" s="208" t="s">
        <v>271</v>
      </c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</row>
    <row r="113" spans="2:17" ht="15" customHeight="1">
      <c r="B113" s="208" t="s">
        <v>272</v>
      </c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</row>
    <row r="114" spans="2:17" ht="15" customHeight="1">
      <c r="B114" s="217" t="s">
        <v>283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</row>
    <row r="115" ht="30" customHeight="1">
      <c r="B115" s="53" t="s">
        <v>151</v>
      </c>
    </row>
    <row r="116" spans="2:17" ht="30" customHeight="1">
      <c r="B116" s="215" t="s">
        <v>245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</row>
    <row r="117" spans="2:17" ht="15" customHeight="1">
      <c r="B117" s="216" t="s">
        <v>201</v>
      </c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ht="15">
      <c r="B118" s="216" t="s">
        <v>152</v>
      </c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21" ht="18">
      <c r="B121" s="134" t="s">
        <v>339</v>
      </c>
    </row>
    <row r="122" ht="15">
      <c r="B122" s="135" t="s">
        <v>340</v>
      </c>
    </row>
  </sheetData>
  <sheetProtection/>
  <mergeCells count="28">
    <mergeCell ref="B106:Q107"/>
    <mergeCell ref="B101:Q101"/>
    <mergeCell ref="B116:Q116"/>
    <mergeCell ref="B117:Q117"/>
    <mergeCell ref="B118:Q118"/>
    <mergeCell ref="B103:Q103"/>
    <mergeCell ref="B104:Q104"/>
    <mergeCell ref="B102:Q102"/>
    <mergeCell ref="B114:Q114"/>
    <mergeCell ref="B113:Q113"/>
    <mergeCell ref="B112:Q112"/>
    <mergeCell ref="B72:Q72"/>
    <mergeCell ref="B108:Q108"/>
    <mergeCell ref="B109:Q109"/>
    <mergeCell ref="B83:Q83"/>
    <mergeCell ref="B100:Q100"/>
    <mergeCell ref="B99:Q99"/>
    <mergeCell ref="B105:Q105"/>
    <mergeCell ref="B96:Q96"/>
    <mergeCell ref="B97:Q97"/>
    <mergeCell ref="B98:Q98"/>
    <mergeCell ref="B1:Q1"/>
    <mergeCell ref="D5:Q5"/>
    <mergeCell ref="B51:Q51"/>
    <mergeCell ref="B52:Q52"/>
    <mergeCell ref="B60:Q60"/>
    <mergeCell ref="B61:Q61"/>
    <mergeCell ref="D9:Q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="91" zoomScaleNormal="91" zoomScalePageLayoutView="0" workbookViewId="0" topLeftCell="A1">
      <selection activeCell="B4" sqref="B4"/>
    </sheetView>
  </sheetViews>
  <sheetFormatPr defaultColWidth="9.140625" defaultRowHeight="15"/>
  <cols>
    <col min="1" max="1" width="11.140625" style="8" customWidth="1"/>
    <col min="2" max="2" width="23.8515625" style="8" customWidth="1"/>
    <col min="3" max="3" width="18.7109375" style="8" customWidth="1"/>
    <col min="4" max="4" width="9.7109375" style="8" customWidth="1"/>
    <col min="5" max="5" width="12.7109375" style="8" bestFit="1" customWidth="1"/>
    <col min="6" max="16" width="9.140625" style="8" customWidth="1"/>
    <col min="17" max="17" width="9.28125" style="8" bestFit="1" customWidth="1"/>
    <col min="18" max="16384" width="9.140625" style="8" customWidth="1"/>
  </cols>
  <sheetData>
    <row r="1" spans="2:17" ht="18.75">
      <c r="B1" s="218" t="s">
        <v>291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ht="15.75" thickBot="1">
      <c r="B2" s="12"/>
    </row>
    <row r="3" spans="1:17" ht="16.5" thickBot="1">
      <c r="A3" s="69"/>
      <c r="B3" s="198" t="s">
        <v>121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</row>
    <row r="4" spans="1:17" ht="16.5" thickBot="1">
      <c r="A4" s="70"/>
      <c r="B4" s="25"/>
      <c r="C4" s="23" t="s">
        <v>52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  <c r="Q4" s="23">
        <v>2011</v>
      </c>
    </row>
    <row r="5" spans="1:17" ht="32.25" customHeight="1" thickBot="1">
      <c r="A5" s="62">
        <v>1</v>
      </c>
      <c r="B5" s="116" t="s">
        <v>84</v>
      </c>
      <c r="C5" s="23" t="s">
        <v>83</v>
      </c>
      <c r="D5" s="102">
        <v>50.7</v>
      </c>
      <c r="E5" s="104">
        <v>36</v>
      </c>
      <c r="F5" s="102">
        <v>29.3</v>
      </c>
      <c r="G5" s="102">
        <v>28.8</v>
      </c>
      <c r="H5" s="102">
        <v>28.7</v>
      </c>
      <c r="I5" s="102">
        <v>31.4</v>
      </c>
      <c r="J5" s="102">
        <v>33.3</v>
      </c>
      <c r="K5" s="102">
        <v>35.8</v>
      </c>
      <c r="L5" s="104">
        <v>35</v>
      </c>
      <c r="M5" s="104">
        <v>32</v>
      </c>
      <c r="N5" s="104">
        <v>32</v>
      </c>
      <c r="O5" s="102">
        <v>43.1</v>
      </c>
      <c r="P5" s="102">
        <v>42.2</v>
      </c>
      <c r="Q5" s="102"/>
    </row>
    <row r="6" spans="1:21" ht="32.25" customHeight="1" thickBot="1">
      <c r="A6" s="62">
        <v>2</v>
      </c>
      <c r="B6" s="116" t="s">
        <v>241</v>
      </c>
      <c r="C6" s="23" t="s">
        <v>83</v>
      </c>
      <c r="D6" s="102">
        <v>0.99</v>
      </c>
      <c r="E6" s="102">
        <v>0.6</v>
      </c>
      <c r="F6" s="102">
        <v>0.36</v>
      </c>
      <c r="G6" s="102">
        <v>0.35</v>
      </c>
      <c r="H6" s="102">
        <v>0.34</v>
      </c>
      <c r="I6" s="102">
        <v>0.35</v>
      </c>
      <c r="J6" s="102">
        <v>0.35</v>
      </c>
      <c r="K6" s="102">
        <v>0.36</v>
      </c>
      <c r="L6" s="102">
        <v>0.36</v>
      </c>
      <c r="M6" s="102">
        <v>0.36</v>
      </c>
      <c r="N6" s="102">
        <v>0.36</v>
      </c>
      <c r="O6" s="102">
        <v>0.6</v>
      </c>
      <c r="P6" s="102">
        <v>0.7</v>
      </c>
      <c r="Q6" s="102"/>
      <c r="U6" s="35"/>
    </row>
    <row r="7" spans="1:17" ht="32.25" customHeight="1" thickBot="1">
      <c r="A7" s="62">
        <v>3</v>
      </c>
      <c r="B7" s="116" t="s">
        <v>246</v>
      </c>
      <c r="C7" s="23" t="s">
        <v>83</v>
      </c>
      <c r="D7" s="104">
        <v>20</v>
      </c>
      <c r="E7" s="102">
        <v>9.9</v>
      </c>
      <c r="F7" s="102">
        <v>11.4</v>
      </c>
      <c r="G7" s="102">
        <v>12.5</v>
      </c>
      <c r="H7" s="102">
        <v>12.5</v>
      </c>
      <c r="I7" s="102">
        <v>12.6</v>
      </c>
      <c r="J7" s="102">
        <v>12.9</v>
      </c>
      <c r="K7" s="102">
        <v>14.4</v>
      </c>
      <c r="L7" s="102">
        <v>17.6</v>
      </c>
      <c r="M7" s="102">
        <v>16.4</v>
      </c>
      <c r="N7" s="102">
        <v>16.5</v>
      </c>
      <c r="O7" s="102">
        <v>5.9</v>
      </c>
      <c r="P7" s="102">
        <v>9.2</v>
      </c>
      <c r="Q7" s="102"/>
    </row>
    <row r="8" spans="1:17" ht="32.25" customHeight="1" thickBot="1">
      <c r="A8" s="62">
        <v>4</v>
      </c>
      <c r="B8" s="25" t="s">
        <v>85</v>
      </c>
      <c r="C8" s="23" t="s">
        <v>61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32.25" customHeight="1" thickBot="1">
      <c r="A9" s="62">
        <v>5</v>
      </c>
      <c r="B9" s="25" t="s">
        <v>86</v>
      </c>
      <c r="C9" s="23" t="s">
        <v>61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32.25" customHeight="1" thickBot="1">
      <c r="A10" s="62">
        <v>6</v>
      </c>
      <c r="B10" s="116" t="s">
        <v>247</v>
      </c>
      <c r="C10" s="23" t="s">
        <v>61</v>
      </c>
      <c r="D10" s="103"/>
      <c r="E10" s="103"/>
      <c r="F10" s="103"/>
      <c r="G10" s="103"/>
      <c r="H10" s="103"/>
      <c r="I10" s="103"/>
      <c r="J10" s="103"/>
      <c r="K10" s="103"/>
      <c r="L10" s="103">
        <v>0.1</v>
      </c>
      <c r="M10" s="103">
        <v>0.1</v>
      </c>
      <c r="N10" s="103">
        <v>0.2</v>
      </c>
      <c r="O10" s="103">
        <v>0.6</v>
      </c>
      <c r="P10" s="103"/>
      <c r="Q10" s="103"/>
    </row>
    <row r="11" spans="1:17" ht="66.75" thickBot="1">
      <c r="A11" s="62">
        <v>7</v>
      </c>
      <c r="B11" s="51" t="s">
        <v>255</v>
      </c>
      <c r="C11" s="74" t="s">
        <v>83</v>
      </c>
      <c r="D11" s="102">
        <v>71.7</v>
      </c>
      <c r="E11" s="102">
        <v>46.5</v>
      </c>
      <c r="F11" s="102">
        <v>40.9</v>
      </c>
      <c r="G11" s="102">
        <v>41.7</v>
      </c>
      <c r="H11" s="102">
        <v>41.6</v>
      </c>
      <c r="I11" s="102">
        <v>44.3</v>
      </c>
      <c r="J11" s="102">
        <v>46.5</v>
      </c>
      <c r="K11" s="102">
        <v>50.6</v>
      </c>
      <c r="L11" s="104">
        <v>53</v>
      </c>
      <c r="M11" s="102">
        <v>48.8</v>
      </c>
      <c r="N11" s="102">
        <v>48.9</v>
      </c>
      <c r="O11" s="102">
        <v>50.2</v>
      </c>
      <c r="P11" s="102">
        <v>52.1</v>
      </c>
      <c r="Q11" s="101"/>
    </row>
    <row r="12" spans="1:17" ht="111" thickBot="1">
      <c r="A12" s="62">
        <v>8</v>
      </c>
      <c r="B12" s="25" t="s">
        <v>256</v>
      </c>
      <c r="C12" s="26" t="s">
        <v>83</v>
      </c>
      <c r="D12" s="102">
        <v>3.4</v>
      </c>
      <c r="E12" s="102">
        <v>2.5</v>
      </c>
      <c r="F12" s="102">
        <v>3.1</v>
      </c>
      <c r="G12" s="102">
        <v>3.1</v>
      </c>
      <c r="H12" s="102">
        <v>3.6</v>
      </c>
      <c r="I12" s="102">
        <v>3.7</v>
      </c>
      <c r="J12" s="102">
        <v>3.7</v>
      </c>
      <c r="K12" s="102">
        <v>3.8</v>
      </c>
      <c r="L12" s="102">
        <v>3.7</v>
      </c>
      <c r="M12" s="102">
        <v>3.8</v>
      </c>
      <c r="N12" s="102">
        <v>3.8</v>
      </c>
      <c r="O12" s="102">
        <v>3.9</v>
      </c>
      <c r="P12" s="102">
        <v>3.9</v>
      </c>
      <c r="Q12" s="27"/>
    </row>
    <row r="13" spans="1:17" ht="82.5" thickBot="1">
      <c r="A13" s="62">
        <v>9</v>
      </c>
      <c r="B13" s="44" t="s">
        <v>273</v>
      </c>
      <c r="C13" s="40" t="s">
        <v>83</v>
      </c>
      <c r="D13" s="102">
        <v>68.3</v>
      </c>
      <c r="E13" s="102">
        <v>44</v>
      </c>
      <c r="F13" s="102">
        <v>37.8</v>
      </c>
      <c r="G13" s="102">
        <v>38.6</v>
      </c>
      <c r="H13" s="104">
        <v>38</v>
      </c>
      <c r="I13" s="102">
        <v>40.6</v>
      </c>
      <c r="J13" s="102">
        <v>42.8</v>
      </c>
      <c r="K13" s="102">
        <v>46.8</v>
      </c>
      <c r="L13" s="102">
        <v>49.3</v>
      </c>
      <c r="M13" s="104">
        <v>45</v>
      </c>
      <c r="N13" s="102">
        <v>45.1</v>
      </c>
      <c r="O13" s="102">
        <v>46.3</v>
      </c>
      <c r="P13" s="102">
        <v>48.2</v>
      </c>
      <c r="Q13" s="46"/>
    </row>
    <row r="14" spans="1:17" ht="32.25" customHeight="1" thickBot="1">
      <c r="A14" s="62">
        <v>10</v>
      </c>
      <c r="B14" s="219" t="s">
        <v>122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</row>
    <row r="15" spans="1:17" ht="32.25" customHeight="1" thickBot="1">
      <c r="A15" s="62">
        <v>11</v>
      </c>
      <c r="B15" s="36" t="s">
        <v>133</v>
      </c>
      <c r="C15" s="74" t="s">
        <v>83</v>
      </c>
      <c r="D15" s="46"/>
      <c r="E15" s="46"/>
      <c r="F15" s="104">
        <v>36</v>
      </c>
      <c r="G15" s="102">
        <v>36.5</v>
      </c>
      <c r="H15" s="102">
        <v>36.1</v>
      </c>
      <c r="I15" s="104">
        <v>39</v>
      </c>
      <c r="J15" s="102">
        <v>41.5</v>
      </c>
      <c r="K15" s="102">
        <v>44.6</v>
      </c>
      <c r="L15" s="102">
        <v>45.1</v>
      </c>
      <c r="M15" s="102">
        <v>37.9</v>
      </c>
      <c r="N15" s="102">
        <v>40.2</v>
      </c>
      <c r="O15" s="104">
        <v>41</v>
      </c>
      <c r="P15" s="102">
        <v>41.3</v>
      </c>
      <c r="Q15" s="92"/>
    </row>
    <row r="16" spans="1:17" ht="48" thickBot="1">
      <c r="A16" s="62">
        <v>12</v>
      </c>
      <c r="B16" s="22" t="s">
        <v>262</v>
      </c>
      <c r="C16" s="26" t="s">
        <v>83</v>
      </c>
      <c r="D16" s="27"/>
      <c r="E16" s="27"/>
      <c r="F16" s="102">
        <v>33.7</v>
      </c>
      <c r="G16" s="104">
        <v>34</v>
      </c>
      <c r="H16" s="102">
        <v>33.5</v>
      </c>
      <c r="I16" s="102">
        <v>36.1</v>
      </c>
      <c r="J16" s="102">
        <v>38.1</v>
      </c>
      <c r="K16" s="104">
        <v>41</v>
      </c>
      <c r="L16" s="102">
        <v>41.1</v>
      </c>
      <c r="M16" s="102">
        <v>36.7</v>
      </c>
      <c r="N16" s="102">
        <v>36.7</v>
      </c>
      <c r="O16" s="104">
        <v>37.1</v>
      </c>
      <c r="P16" s="104">
        <v>37.3</v>
      </c>
      <c r="Q16" s="90"/>
    </row>
    <row r="17" spans="1:17" ht="48" thickBot="1">
      <c r="A17" s="62">
        <v>13</v>
      </c>
      <c r="B17" s="22" t="s">
        <v>263</v>
      </c>
      <c r="C17" s="26" t="s">
        <v>83</v>
      </c>
      <c r="D17" s="27"/>
      <c r="E17" s="27"/>
      <c r="F17" s="102">
        <v>2.3</v>
      </c>
      <c r="G17" s="104">
        <v>2.47</v>
      </c>
      <c r="H17" s="104">
        <v>2.56</v>
      </c>
      <c r="I17" s="102">
        <v>2.9</v>
      </c>
      <c r="J17" s="102">
        <v>3.4</v>
      </c>
      <c r="K17" s="102">
        <v>3.6</v>
      </c>
      <c r="L17" s="104">
        <v>3.98</v>
      </c>
      <c r="M17" s="102">
        <v>1.2</v>
      </c>
      <c r="N17" s="102">
        <v>3.5</v>
      </c>
      <c r="O17" s="104">
        <v>3.9</v>
      </c>
      <c r="P17" s="104">
        <v>4</v>
      </c>
      <c r="Q17" s="90"/>
    </row>
    <row r="18" spans="1:17" ht="32.25" customHeight="1" thickBot="1">
      <c r="A18" s="62">
        <v>14</v>
      </c>
      <c r="B18" s="25" t="s">
        <v>261</v>
      </c>
      <c r="C18" s="23" t="s">
        <v>83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63.75" thickBot="1">
      <c r="A19" s="62">
        <v>15</v>
      </c>
      <c r="B19" s="44" t="s">
        <v>87</v>
      </c>
      <c r="C19" s="105" t="s">
        <v>83</v>
      </c>
      <c r="D19" s="102"/>
      <c r="E19" s="102"/>
      <c r="F19" s="106">
        <v>0.143</v>
      </c>
      <c r="G19" s="106">
        <v>0.247</v>
      </c>
      <c r="H19" s="106">
        <v>0.366</v>
      </c>
      <c r="I19" s="104">
        <v>0.403</v>
      </c>
      <c r="J19" s="106">
        <v>0.468</v>
      </c>
      <c r="K19" s="106">
        <v>0.839</v>
      </c>
      <c r="L19" s="106">
        <v>1.187</v>
      </c>
      <c r="M19" s="102">
        <v>1.19</v>
      </c>
      <c r="N19" s="106">
        <v>1.187</v>
      </c>
      <c r="O19" s="102">
        <v>1.2</v>
      </c>
      <c r="P19" s="102">
        <v>1.4</v>
      </c>
      <c r="Q19" s="102"/>
    </row>
    <row r="20" spans="1:17" ht="48" thickBot="1">
      <c r="A20" s="62">
        <v>16</v>
      </c>
      <c r="B20" s="44" t="s">
        <v>202</v>
      </c>
      <c r="C20" s="105" t="s">
        <v>83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17" ht="32.25" customHeight="1" thickBot="1">
      <c r="A21" s="62">
        <v>17</v>
      </c>
      <c r="B21" s="44" t="s">
        <v>88</v>
      </c>
      <c r="C21" s="105" t="s">
        <v>83</v>
      </c>
      <c r="D21" s="102"/>
      <c r="E21" s="102"/>
      <c r="F21" s="102">
        <v>0.3</v>
      </c>
      <c r="G21" s="102">
        <v>0.26</v>
      </c>
      <c r="H21" s="102">
        <v>0.2</v>
      </c>
      <c r="I21" s="102">
        <v>0.19</v>
      </c>
      <c r="J21" s="102">
        <v>0.27</v>
      </c>
      <c r="K21" s="102">
        <v>0.33</v>
      </c>
      <c r="L21" s="102">
        <v>5.1</v>
      </c>
      <c r="M21" s="102">
        <v>5.2</v>
      </c>
      <c r="N21" s="102">
        <v>5.18</v>
      </c>
      <c r="O21" s="102">
        <v>5.4</v>
      </c>
      <c r="P21" s="102">
        <v>5.5</v>
      </c>
      <c r="Q21" s="102"/>
    </row>
    <row r="22" spans="1:17" ht="32.25" customHeight="1" thickBot="1">
      <c r="A22" s="62">
        <v>18</v>
      </c>
      <c r="B22" s="44" t="s">
        <v>203</v>
      </c>
      <c r="C22" s="105" t="s">
        <v>83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ht="32.25" customHeight="1" thickBot="1">
      <c r="A23" s="62">
        <v>19</v>
      </c>
      <c r="B23" s="36" t="s">
        <v>89</v>
      </c>
      <c r="C23" s="105" t="s">
        <v>83</v>
      </c>
      <c r="D23" s="101"/>
      <c r="E23" s="101"/>
      <c r="F23" s="102">
        <v>2.6</v>
      </c>
      <c r="G23" s="102">
        <v>2.8</v>
      </c>
      <c r="H23" s="102">
        <v>2.8</v>
      </c>
      <c r="I23" s="102">
        <v>2.7</v>
      </c>
      <c r="J23" s="102">
        <v>2.9</v>
      </c>
      <c r="K23" s="102">
        <v>3.6</v>
      </c>
      <c r="L23" s="102">
        <v>1.6</v>
      </c>
      <c r="M23" s="102">
        <v>1.9</v>
      </c>
      <c r="N23" s="102">
        <v>1.9</v>
      </c>
      <c r="O23" s="102">
        <v>2.5</v>
      </c>
      <c r="P23" s="102">
        <v>2.6</v>
      </c>
      <c r="Q23" s="101"/>
    </row>
    <row r="24" spans="1:17" ht="32.25" customHeight="1" thickBot="1">
      <c r="A24" s="62">
        <v>20</v>
      </c>
      <c r="B24" s="198" t="s">
        <v>145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3"/>
    </row>
    <row r="25" spans="1:17" ht="32.25" customHeight="1" thickBot="1">
      <c r="A25" s="62">
        <v>21</v>
      </c>
      <c r="B25" s="25" t="s">
        <v>90</v>
      </c>
      <c r="C25" s="23" t="s">
        <v>132</v>
      </c>
      <c r="D25" s="102">
        <v>7.132</v>
      </c>
      <c r="E25" s="102">
        <v>7.644</v>
      </c>
      <c r="F25" s="102">
        <v>8.114</v>
      </c>
      <c r="G25" s="102">
        <v>8.191</v>
      </c>
      <c r="H25" s="102">
        <v>8.269</v>
      </c>
      <c r="I25" s="102">
        <v>8.349</v>
      </c>
      <c r="J25" s="102">
        <v>8.447</v>
      </c>
      <c r="K25" s="102">
        <v>8.553</v>
      </c>
      <c r="L25" s="102">
        <v>8.666</v>
      </c>
      <c r="M25" s="102">
        <v>8.78</v>
      </c>
      <c r="N25" s="102">
        <v>8.897</v>
      </c>
      <c r="O25" s="102">
        <v>8.998</v>
      </c>
      <c r="P25" s="102">
        <v>9.111</v>
      </c>
      <c r="Q25" s="102">
        <v>9.235</v>
      </c>
    </row>
    <row r="26" spans="1:17" ht="63.75" thickBot="1">
      <c r="A26" s="62">
        <v>22</v>
      </c>
      <c r="B26" s="44" t="s">
        <v>204</v>
      </c>
      <c r="C26" s="40" t="s">
        <v>91</v>
      </c>
      <c r="D26" s="97">
        <f>D13/D25</f>
        <v>9.576556365675827</v>
      </c>
      <c r="E26" s="97">
        <f aca="true" t="shared" si="0" ref="E26:P26">E13/E25</f>
        <v>5.7561486132914705</v>
      </c>
      <c r="F26" s="97">
        <f t="shared" si="0"/>
        <v>4.658614739955631</v>
      </c>
      <c r="G26" s="97">
        <f t="shared" si="0"/>
        <v>4.712489317543645</v>
      </c>
      <c r="H26" s="97">
        <f t="shared" si="0"/>
        <v>4.595477083081388</v>
      </c>
      <c r="I26" s="97">
        <f t="shared" si="0"/>
        <v>4.862857827284705</v>
      </c>
      <c r="J26" s="97">
        <f t="shared" si="0"/>
        <v>5.066887652420978</v>
      </c>
      <c r="K26" s="97">
        <f t="shared" si="0"/>
        <v>5.471764293230445</v>
      </c>
      <c r="L26" s="97">
        <f t="shared" si="0"/>
        <v>5.68889914608816</v>
      </c>
      <c r="M26" s="97">
        <f t="shared" si="0"/>
        <v>5.125284738041002</v>
      </c>
      <c r="N26" s="97">
        <f t="shared" si="0"/>
        <v>5.0691244239631335</v>
      </c>
      <c r="O26" s="97">
        <f t="shared" si="0"/>
        <v>5.145587908424094</v>
      </c>
      <c r="P26" s="97">
        <f t="shared" si="0"/>
        <v>5.290308418395346</v>
      </c>
      <c r="Q26" s="115"/>
    </row>
    <row r="27" spans="1:17" ht="16.5" thickBot="1">
      <c r="A27" s="62">
        <v>23</v>
      </c>
      <c r="B27" s="25" t="s">
        <v>77</v>
      </c>
      <c r="C27" s="23" t="s">
        <v>123</v>
      </c>
      <c r="D27" s="24">
        <v>86.6</v>
      </c>
      <c r="E27" s="24">
        <v>86.6</v>
      </c>
      <c r="F27" s="24">
        <v>86.6</v>
      </c>
      <c r="G27" s="24">
        <v>86.6</v>
      </c>
      <c r="H27" s="24">
        <v>86.6</v>
      </c>
      <c r="I27" s="24">
        <v>86.6</v>
      </c>
      <c r="J27" s="24">
        <v>86.6</v>
      </c>
      <c r="K27" s="24">
        <v>86.6</v>
      </c>
      <c r="L27" s="24">
        <v>86.6</v>
      </c>
      <c r="M27" s="24">
        <v>86.6</v>
      </c>
      <c r="N27" s="24">
        <v>86.6</v>
      </c>
      <c r="O27" s="24">
        <v>86.6</v>
      </c>
      <c r="P27" s="24">
        <v>86.6</v>
      </c>
      <c r="Q27" s="24">
        <v>86.6</v>
      </c>
    </row>
    <row r="28" spans="1:17" ht="63.75" thickBot="1">
      <c r="A28" s="62">
        <v>24</v>
      </c>
      <c r="B28" s="44" t="s">
        <v>205</v>
      </c>
      <c r="C28" s="40" t="s">
        <v>251</v>
      </c>
      <c r="D28" s="97">
        <f>D13/D27</f>
        <v>0.7886836027713626</v>
      </c>
      <c r="E28" s="97">
        <f aca="true" t="shared" si="1" ref="E28:P28">E13/E27</f>
        <v>0.5080831408775982</v>
      </c>
      <c r="F28" s="97">
        <f t="shared" si="1"/>
        <v>0.43648960739030024</v>
      </c>
      <c r="G28" s="97">
        <f t="shared" si="1"/>
        <v>0.4457274826789839</v>
      </c>
      <c r="H28" s="97">
        <f t="shared" si="1"/>
        <v>0.43879907621247116</v>
      </c>
      <c r="I28" s="97">
        <f t="shared" si="1"/>
        <v>0.4688221709006929</v>
      </c>
      <c r="J28" s="97">
        <f t="shared" si="1"/>
        <v>0.4942263279445728</v>
      </c>
      <c r="K28" s="97">
        <f t="shared" si="1"/>
        <v>0.5404157043879908</v>
      </c>
      <c r="L28" s="97">
        <f t="shared" si="1"/>
        <v>0.569284064665127</v>
      </c>
      <c r="M28" s="97">
        <f t="shared" si="1"/>
        <v>0.5196304849884527</v>
      </c>
      <c r="N28" s="97">
        <f t="shared" si="1"/>
        <v>0.5207852193995381</v>
      </c>
      <c r="O28" s="97">
        <f t="shared" si="1"/>
        <v>0.5346420323325635</v>
      </c>
      <c r="P28" s="97">
        <f t="shared" si="1"/>
        <v>0.5565819861431871</v>
      </c>
      <c r="Q28" s="114"/>
    </row>
    <row r="29" spans="1:17" ht="48" thickBot="1">
      <c r="A29" s="62">
        <v>25</v>
      </c>
      <c r="B29" s="25" t="s">
        <v>119</v>
      </c>
      <c r="C29" s="23" t="s">
        <v>146</v>
      </c>
      <c r="D29" s="108" t="s">
        <v>290</v>
      </c>
      <c r="E29" s="27">
        <v>5.353</v>
      </c>
      <c r="F29" s="27">
        <v>7.473</v>
      </c>
      <c r="G29" s="27">
        <v>7.979</v>
      </c>
      <c r="H29" s="27">
        <v>8.37</v>
      </c>
      <c r="I29" s="27">
        <v>9.126</v>
      </c>
      <c r="J29" s="27">
        <v>9.965</v>
      </c>
      <c r="K29" s="27">
        <v>13.239</v>
      </c>
      <c r="L29" s="27">
        <v>18.834</v>
      </c>
      <c r="M29" s="27">
        <v>24.589</v>
      </c>
      <c r="N29" s="27">
        <v>28.437</v>
      </c>
      <c r="O29" s="27">
        <v>31.795</v>
      </c>
      <c r="P29" s="27">
        <v>33.146</v>
      </c>
      <c r="Q29" s="27">
        <v>33.323</v>
      </c>
    </row>
    <row r="30" spans="1:17" ht="63.75" thickBot="1">
      <c r="A30" s="62">
        <v>26</v>
      </c>
      <c r="B30" s="44" t="s">
        <v>206</v>
      </c>
      <c r="C30" s="40" t="s">
        <v>252</v>
      </c>
      <c r="D30" s="108" t="s">
        <v>290</v>
      </c>
      <c r="E30" s="97">
        <f>E13/E29</f>
        <v>8.219689893517653</v>
      </c>
      <c r="F30" s="97">
        <f aca="true" t="shared" si="2" ref="F30:P30">F13/F29</f>
        <v>5.058209554395825</v>
      </c>
      <c r="G30" s="97">
        <f t="shared" si="2"/>
        <v>4.837698959769395</v>
      </c>
      <c r="H30" s="97">
        <f t="shared" si="2"/>
        <v>4.540023894862605</v>
      </c>
      <c r="I30" s="97">
        <f t="shared" si="2"/>
        <v>4.448827525750603</v>
      </c>
      <c r="J30" s="97">
        <f t="shared" si="2"/>
        <v>4.295032614149523</v>
      </c>
      <c r="K30" s="97">
        <f t="shared" si="2"/>
        <v>3.535010197144799</v>
      </c>
      <c r="L30" s="97">
        <f t="shared" si="2"/>
        <v>2.6176064564086228</v>
      </c>
      <c r="M30" s="97">
        <f t="shared" si="2"/>
        <v>1.8300866241002076</v>
      </c>
      <c r="N30" s="97">
        <f t="shared" si="2"/>
        <v>1.5859619509793579</v>
      </c>
      <c r="O30" s="97">
        <f t="shared" si="2"/>
        <v>1.4562038056298159</v>
      </c>
      <c r="P30" s="97">
        <f t="shared" si="2"/>
        <v>1.4541724491643033</v>
      </c>
      <c r="Q30" s="97"/>
    </row>
    <row r="31" spans="1:17" ht="15.75">
      <c r="A31" s="49"/>
      <c r="B31" s="230" t="s">
        <v>79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</row>
    <row r="32" spans="1:17" ht="15.75">
      <c r="A32" s="49"/>
      <c r="B32" s="231" t="s">
        <v>257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7.25">
      <c r="A33" s="49"/>
      <c r="B33" s="231" t="s">
        <v>250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</row>
    <row r="34" spans="1:17" ht="45" customHeight="1">
      <c r="A34" s="49"/>
      <c r="B34" s="231" t="s">
        <v>254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</row>
    <row r="35" spans="1:17" ht="15.75">
      <c r="A35" s="49"/>
      <c r="B35" s="231" t="s">
        <v>258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</row>
    <row r="36" spans="1:17" ht="15.75">
      <c r="A36" s="49"/>
      <c r="B36" s="231" t="s">
        <v>80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</row>
    <row r="37" spans="1:17" ht="15.75">
      <c r="A37" s="49"/>
      <c r="B37" s="231" t="s">
        <v>249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</row>
    <row r="38" spans="1:17" ht="15.75">
      <c r="A38" s="49"/>
      <c r="B38" s="231" t="s">
        <v>158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</row>
    <row r="39" spans="1:17" s="20" customFormat="1" ht="15">
      <c r="A39" s="49"/>
      <c r="B39" s="228" t="s">
        <v>150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 ht="15">
      <c r="A40" s="50"/>
      <c r="B40" s="233" t="s">
        <v>92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</row>
    <row r="41" spans="1:17" ht="18">
      <c r="A41" s="49"/>
      <c r="B41" s="226" t="s">
        <v>253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</row>
    <row r="42" spans="1:17" ht="15">
      <c r="A42" s="49"/>
      <c r="B42" s="225" t="s">
        <v>136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</row>
    <row r="43" spans="1:17" ht="15">
      <c r="A43" s="49"/>
      <c r="B43" s="225" t="s">
        <v>124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spans="1:17" ht="18">
      <c r="A44" s="49"/>
      <c r="B44" s="226" t="s">
        <v>259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</row>
    <row r="45" spans="1:17" ht="30" customHeight="1">
      <c r="A45" s="49"/>
      <c r="B45" s="216" t="s">
        <v>157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ht="15">
      <c r="A46" s="49"/>
      <c r="B46" s="226" t="s">
        <v>260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</row>
    <row r="47" spans="1:17" ht="15">
      <c r="A47" s="49"/>
      <c r="B47" s="232" t="s">
        <v>151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</row>
    <row r="48" spans="1:17" ht="33" customHeight="1">
      <c r="A48" s="83"/>
      <c r="B48" s="227" t="s">
        <v>248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</row>
    <row r="49" spans="1:17" ht="15" customHeight="1">
      <c r="A49" s="49"/>
      <c r="B49" s="225" t="s">
        <v>137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</row>
    <row r="50" spans="1:17" ht="15">
      <c r="A50" s="49"/>
      <c r="B50" s="224" t="s">
        <v>27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</row>
    <row r="51" spans="1:17" ht="15">
      <c r="A51" s="49"/>
      <c r="B51" s="225" t="s">
        <v>138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</row>
    <row r="52" spans="1:17" ht="15">
      <c r="A52" s="49"/>
      <c r="B52" s="224" t="s">
        <v>28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</row>
    <row r="53" spans="1:17" ht="30" customHeight="1">
      <c r="A53" s="49"/>
      <c r="B53" s="217" t="s">
        <v>274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ht="15">
      <c r="A54" s="49"/>
      <c r="B54" s="224" t="s">
        <v>29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</row>
    <row r="55" spans="2:17" ht="30" customHeight="1">
      <c r="B55" s="216" t="s">
        <v>153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ht="15">
      <c r="B56" s="216" t="s">
        <v>154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</sheetData>
  <sheetProtection/>
  <mergeCells count="30">
    <mergeCell ref="B55:Q55"/>
    <mergeCell ref="B56:Q56"/>
    <mergeCell ref="B47:Q47"/>
    <mergeCell ref="B37:Q37"/>
    <mergeCell ref="B38:Q38"/>
    <mergeCell ref="B43:Q43"/>
    <mergeCell ref="B44:Q44"/>
    <mergeCell ref="B45:Q45"/>
    <mergeCell ref="B50:Q50"/>
    <mergeCell ref="B40:Q40"/>
    <mergeCell ref="B54:Q54"/>
    <mergeCell ref="B39:Q39"/>
    <mergeCell ref="B31:Q31"/>
    <mergeCell ref="B33:Q33"/>
    <mergeCell ref="B34:Q34"/>
    <mergeCell ref="B35:Q35"/>
    <mergeCell ref="B36:Q36"/>
    <mergeCell ref="B32:Q32"/>
    <mergeCell ref="B41:Q41"/>
    <mergeCell ref="B49:Q49"/>
    <mergeCell ref="B1:Q1"/>
    <mergeCell ref="B14:Q14"/>
    <mergeCell ref="B24:Q24"/>
    <mergeCell ref="B3:Q3"/>
    <mergeCell ref="B52:Q52"/>
    <mergeCell ref="B53:Q53"/>
    <mergeCell ref="B42:Q42"/>
    <mergeCell ref="B46:Q46"/>
    <mergeCell ref="B48:Q48"/>
    <mergeCell ref="B51:Q51"/>
  </mergeCells>
  <hyperlinks>
    <hyperlink ref="B50" r:id="rId1" display="http://unfccc.int/national_reports/annex_i_natcom/submitted_natcom/items/4903.php"/>
    <hyperlink ref="B52" r:id="rId2" display="http://unfccc.int/national_reports/non-annex_i_natcom/items/2979.php   "/>
    <hyperlink ref="B54" r:id="rId3" display="http://www.ipcc-nggip.iges.or.jp/public/2006gl/index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3" zoomScaleNormal="73" zoomScalePageLayoutView="0" workbookViewId="0" topLeftCell="A1">
      <selection activeCell="B27" sqref="B27"/>
    </sheetView>
  </sheetViews>
  <sheetFormatPr defaultColWidth="9.140625" defaultRowHeight="15"/>
  <cols>
    <col min="1" max="1" width="5.7109375" style="8" customWidth="1"/>
    <col min="2" max="2" width="26.28125" style="8" customWidth="1"/>
    <col min="3" max="3" width="13.7109375" style="8" customWidth="1"/>
    <col min="4" max="4" width="9.140625" style="8" customWidth="1"/>
    <col min="5" max="5" width="9.57421875" style="8" customWidth="1"/>
    <col min="6" max="6" width="9.28125" style="8" customWidth="1"/>
    <col min="7" max="10" width="9.140625" style="8" customWidth="1"/>
    <col min="11" max="16384" width="9.140625" style="8" customWidth="1"/>
  </cols>
  <sheetData>
    <row r="1" spans="2:17" ht="34.5" customHeight="1">
      <c r="B1" s="197" t="s">
        <v>295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ht="15.75" thickBot="1">
      <c r="B2" s="12"/>
    </row>
    <row r="3" spans="1:17" s="9" customFormat="1" ht="16.5" thickBot="1">
      <c r="A3" s="71"/>
      <c r="B3" s="25"/>
      <c r="C3" s="56" t="s">
        <v>52</v>
      </c>
      <c r="D3" s="52">
        <v>1990</v>
      </c>
      <c r="E3" s="52">
        <v>1995</v>
      </c>
      <c r="F3" s="52">
        <v>2000</v>
      </c>
      <c r="G3" s="52">
        <v>2001</v>
      </c>
      <c r="H3" s="52">
        <v>2002</v>
      </c>
      <c r="I3" s="52">
        <v>2003</v>
      </c>
      <c r="J3" s="52">
        <v>2004</v>
      </c>
      <c r="K3" s="52">
        <v>2005</v>
      </c>
      <c r="L3" s="52">
        <v>2006</v>
      </c>
      <c r="M3" s="52">
        <v>2007</v>
      </c>
      <c r="N3" s="52">
        <v>2008</v>
      </c>
      <c r="O3" s="52">
        <v>2009</v>
      </c>
      <c r="P3" s="52">
        <v>2010</v>
      </c>
      <c r="Q3" s="52">
        <v>2011</v>
      </c>
    </row>
    <row r="4" spans="1:17" s="9" customFormat="1" ht="15.75" customHeight="1" thickBot="1">
      <c r="A4" s="70"/>
      <c r="B4" s="177" t="s">
        <v>211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1:17" s="9" customFormat="1" ht="48" thickBot="1">
      <c r="A5" s="64">
        <v>1</v>
      </c>
      <c r="B5" s="25" t="s">
        <v>207</v>
      </c>
      <c r="C5" s="23" t="s">
        <v>94</v>
      </c>
      <c r="D5" s="91">
        <v>369.1</v>
      </c>
      <c r="E5" s="97">
        <v>254</v>
      </c>
      <c r="F5" s="89">
        <v>388.1</v>
      </c>
      <c r="G5" s="89">
        <v>321.9</v>
      </c>
      <c r="H5" s="89">
        <v>327.6</v>
      </c>
      <c r="I5" s="127">
        <v>355</v>
      </c>
      <c r="J5" s="127">
        <v>366</v>
      </c>
      <c r="K5" s="127">
        <v>380</v>
      </c>
      <c r="L5" s="127">
        <v>394</v>
      </c>
      <c r="M5" s="127">
        <v>416</v>
      </c>
      <c r="N5" s="127">
        <v>458</v>
      </c>
      <c r="O5" s="127">
        <v>519</v>
      </c>
      <c r="P5" s="127">
        <v>522</v>
      </c>
      <c r="Q5" s="127">
        <v>528</v>
      </c>
    </row>
    <row r="6" spans="1:17" s="9" customFormat="1" ht="63.75" thickBot="1">
      <c r="A6" s="64">
        <v>2</v>
      </c>
      <c r="B6" s="25" t="s">
        <v>93</v>
      </c>
      <c r="C6" s="23" t="s">
        <v>275</v>
      </c>
      <c r="D6" s="128">
        <v>3.8</v>
      </c>
      <c r="E6" s="128">
        <v>4</v>
      </c>
      <c r="F6" s="129">
        <v>4.1</v>
      </c>
      <c r="G6" s="129">
        <v>4.14</v>
      </c>
      <c r="H6" s="129">
        <v>4.19</v>
      </c>
      <c r="I6" s="129">
        <v>4.24</v>
      </c>
      <c r="J6" s="129">
        <v>4.36</v>
      </c>
      <c r="K6" s="129">
        <v>4.42</v>
      </c>
      <c r="L6" s="129">
        <v>4.5</v>
      </c>
      <c r="M6" s="129">
        <v>4.56</v>
      </c>
      <c r="N6" s="129">
        <v>4.65</v>
      </c>
      <c r="O6" s="129">
        <v>4.74</v>
      </c>
      <c r="P6" s="129">
        <v>4.77</v>
      </c>
      <c r="Q6" s="129">
        <v>4.83</v>
      </c>
    </row>
    <row r="7" spans="1:17" s="9" customFormat="1" ht="48" thickBot="1">
      <c r="A7" s="64">
        <v>3</v>
      </c>
      <c r="B7" s="51" t="s">
        <v>208</v>
      </c>
      <c r="C7" s="40" t="s">
        <v>95</v>
      </c>
      <c r="D7" s="128">
        <f aca="true" t="shared" si="0" ref="D7:J7">D5/D6</f>
        <v>97.13157894736842</v>
      </c>
      <c r="E7" s="128">
        <f t="shared" si="0"/>
        <v>63.5</v>
      </c>
      <c r="F7" s="128">
        <f t="shared" si="0"/>
        <v>94.65853658536587</v>
      </c>
      <c r="G7" s="128">
        <f t="shared" si="0"/>
        <v>77.7536231884058</v>
      </c>
      <c r="H7" s="128">
        <f t="shared" si="0"/>
        <v>78.18615751789976</v>
      </c>
      <c r="I7" s="128">
        <f t="shared" si="0"/>
        <v>83.72641509433961</v>
      </c>
      <c r="J7" s="128">
        <f t="shared" si="0"/>
        <v>83.94495412844036</v>
      </c>
      <c r="K7" s="128">
        <f aca="true" t="shared" si="1" ref="K7:Q7">K5/K6</f>
        <v>85.97285067873304</v>
      </c>
      <c r="L7" s="128">
        <f t="shared" si="1"/>
        <v>87.55555555555556</v>
      </c>
      <c r="M7" s="128">
        <f t="shared" si="1"/>
        <v>91.2280701754386</v>
      </c>
      <c r="N7" s="128">
        <f t="shared" si="1"/>
        <v>98.49462365591397</v>
      </c>
      <c r="O7" s="128">
        <f t="shared" si="1"/>
        <v>109.49367088607595</v>
      </c>
      <c r="P7" s="128">
        <f t="shared" si="1"/>
        <v>109.43396226415095</v>
      </c>
      <c r="Q7" s="128">
        <f t="shared" si="1"/>
        <v>109.3167701863354</v>
      </c>
    </row>
    <row r="8" spans="1:17" s="9" customFormat="1" ht="18" customHeight="1" thickBot="1">
      <c r="A8" s="64">
        <v>4</v>
      </c>
      <c r="B8" s="177" t="s">
        <v>212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s="9" customFormat="1" ht="79.5" thickBot="1">
      <c r="A9" s="64">
        <v>5</v>
      </c>
      <c r="B9" s="25" t="s">
        <v>276</v>
      </c>
      <c r="C9" s="23" t="s">
        <v>275</v>
      </c>
      <c r="D9" s="129">
        <v>3.332</v>
      </c>
      <c r="E9" s="129">
        <v>3.644</v>
      </c>
      <c r="F9" s="129">
        <v>4.014</v>
      </c>
      <c r="G9" s="130">
        <v>4.051</v>
      </c>
      <c r="H9" s="130">
        <v>4.079</v>
      </c>
      <c r="I9" s="130">
        <v>4.109</v>
      </c>
      <c r="J9" s="129">
        <v>4.087</v>
      </c>
      <c r="K9" s="129">
        <v>4.133</v>
      </c>
      <c r="L9" s="129">
        <v>4.166</v>
      </c>
      <c r="M9" s="129">
        <v>4.22</v>
      </c>
      <c r="N9" s="129">
        <v>4.247</v>
      </c>
      <c r="O9" s="129">
        <v>4.258</v>
      </c>
      <c r="P9" s="129">
        <f>P14-P6</f>
        <v>4.341000000000001</v>
      </c>
      <c r="Q9" s="129">
        <f>Q14-Q6</f>
        <v>4.404999999999999</v>
      </c>
    </row>
    <row r="10" spans="1:17" s="9" customFormat="1" ht="33.75" customHeight="1" thickBot="1">
      <c r="A10" s="64">
        <v>6</v>
      </c>
      <c r="B10" s="25" t="s">
        <v>96</v>
      </c>
      <c r="C10" s="23" t="s">
        <v>95</v>
      </c>
      <c r="D10" s="91">
        <v>14.6</v>
      </c>
      <c r="E10" s="91">
        <v>14.6</v>
      </c>
      <c r="F10" s="91">
        <v>14.6</v>
      </c>
      <c r="G10" s="91">
        <v>14.6</v>
      </c>
      <c r="H10" s="91">
        <v>14.6</v>
      </c>
      <c r="I10" s="91">
        <v>14.6</v>
      </c>
      <c r="J10" s="91">
        <v>14.6</v>
      </c>
      <c r="K10" s="91">
        <v>14.6</v>
      </c>
      <c r="L10" s="91">
        <v>14.6</v>
      </c>
      <c r="M10" s="91">
        <v>14.6</v>
      </c>
      <c r="N10" s="91">
        <v>14.6</v>
      </c>
      <c r="O10" s="91">
        <v>14.6</v>
      </c>
      <c r="P10" s="91">
        <v>14.6</v>
      </c>
      <c r="Q10" s="91">
        <v>14.6</v>
      </c>
    </row>
    <row r="11" spans="1:17" s="9" customFormat="1" ht="68.25" customHeight="1" thickBot="1">
      <c r="A11" s="64">
        <v>7</v>
      </c>
      <c r="B11" s="136" t="s">
        <v>342</v>
      </c>
      <c r="C11" s="23" t="s">
        <v>94</v>
      </c>
      <c r="D11" s="127">
        <f>D9*D10</f>
        <v>48.6472</v>
      </c>
      <c r="E11" s="127">
        <f>E9*E10</f>
        <v>53.2024</v>
      </c>
      <c r="F11" s="127">
        <f aca="true" t="shared" si="2" ref="F11:M11">F9*F10</f>
        <v>58.604400000000005</v>
      </c>
      <c r="G11" s="127">
        <f t="shared" si="2"/>
        <v>59.144600000000004</v>
      </c>
      <c r="H11" s="127">
        <f t="shared" si="2"/>
        <v>59.553399999999996</v>
      </c>
      <c r="I11" s="127">
        <f t="shared" si="2"/>
        <v>59.9914</v>
      </c>
      <c r="J11" s="127">
        <f t="shared" si="2"/>
        <v>59.670199999999994</v>
      </c>
      <c r="K11" s="127">
        <f t="shared" si="2"/>
        <v>60.3418</v>
      </c>
      <c r="L11" s="127">
        <f t="shared" si="2"/>
        <v>60.823600000000006</v>
      </c>
      <c r="M11" s="127">
        <f t="shared" si="2"/>
        <v>61.611999999999995</v>
      </c>
      <c r="N11" s="127">
        <f>N9*N10</f>
        <v>62.0062</v>
      </c>
      <c r="O11" s="127">
        <f>O9*O10</f>
        <v>62.1668</v>
      </c>
      <c r="P11" s="127">
        <f>P9*P10</f>
        <v>63.37860000000001</v>
      </c>
      <c r="Q11" s="127">
        <f>Q9*Q10</f>
        <v>64.31299999999999</v>
      </c>
    </row>
    <row r="12" spans="1:17" s="9" customFormat="1" ht="22.5" customHeight="1" thickBot="1">
      <c r="A12" s="64">
        <v>8</v>
      </c>
      <c r="B12" s="177" t="s">
        <v>97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</row>
    <row r="13" spans="1:17" s="9" customFormat="1" ht="48" thickBot="1">
      <c r="A13" s="64">
        <v>9</v>
      </c>
      <c r="B13" s="25" t="s">
        <v>209</v>
      </c>
      <c r="C13" s="23" t="s">
        <v>94</v>
      </c>
      <c r="D13" s="127">
        <f>D5+D11</f>
        <v>417.7472</v>
      </c>
      <c r="E13" s="127">
        <f>E5+E11</f>
        <v>307.2024</v>
      </c>
      <c r="F13" s="127">
        <f aca="true" t="shared" si="3" ref="F13:Q13">F5+F11</f>
        <v>446.7044</v>
      </c>
      <c r="G13" s="127">
        <f t="shared" si="3"/>
        <v>381.0446</v>
      </c>
      <c r="H13" s="127">
        <f t="shared" si="3"/>
        <v>387.15340000000003</v>
      </c>
      <c r="I13" s="127">
        <f t="shared" si="3"/>
        <v>414.9914</v>
      </c>
      <c r="J13" s="127">
        <f t="shared" si="3"/>
        <v>425.6702</v>
      </c>
      <c r="K13" s="127">
        <f t="shared" si="3"/>
        <v>440.3418</v>
      </c>
      <c r="L13" s="127">
        <f t="shared" si="3"/>
        <v>454.8236</v>
      </c>
      <c r="M13" s="127">
        <f t="shared" si="3"/>
        <v>477.61199999999997</v>
      </c>
      <c r="N13" s="127">
        <f t="shared" si="3"/>
        <v>520.0062</v>
      </c>
      <c r="O13" s="127">
        <f t="shared" si="3"/>
        <v>581.1668</v>
      </c>
      <c r="P13" s="127">
        <f t="shared" si="3"/>
        <v>585.3786</v>
      </c>
      <c r="Q13" s="127">
        <f t="shared" si="3"/>
        <v>592.313</v>
      </c>
    </row>
    <row r="14" spans="1:17" s="9" customFormat="1" ht="32.25" customHeight="1" thickBot="1">
      <c r="A14" s="64">
        <v>10</v>
      </c>
      <c r="B14" s="25" t="s">
        <v>98</v>
      </c>
      <c r="C14" s="38" t="s">
        <v>275</v>
      </c>
      <c r="D14" s="102">
        <v>7.132</v>
      </c>
      <c r="E14" s="102">
        <v>7.644</v>
      </c>
      <c r="F14" s="102">
        <v>8.114</v>
      </c>
      <c r="G14" s="102">
        <v>8.191</v>
      </c>
      <c r="H14" s="102">
        <v>8.269</v>
      </c>
      <c r="I14" s="102">
        <v>8.349</v>
      </c>
      <c r="J14" s="102">
        <v>8.447</v>
      </c>
      <c r="K14" s="102">
        <v>8.553</v>
      </c>
      <c r="L14" s="102">
        <v>8.666</v>
      </c>
      <c r="M14" s="102">
        <v>8.78</v>
      </c>
      <c r="N14" s="102">
        <v>8.897</v>
      </c>
      <c r="O14" s="102">
        <v>8.998</v>
      </c>
      <c r="P14" s="102">
        <v>9.111</v>
      </c>
      <c r="Q14" s="102">
        <v>9.235</v>
      </c>
    </row>
    <row r="15" spans="1:17" s="9" customFormat="1" ht="48" thickBot="1">
      <c r="A15" s="64">
        <v>11</v>
      </c>
      <c r="B15" s="63" t="s">
        <v>210</v>
      </c>
      <c r="C15" s="56" t="s">
        <v>95</v>
      </c>
      <c r="D15" s="131">
        <f>D13/D14</f>
        <v>58.57363993269771</v>
      </c>
      <c r="E15" s="131">
        <f>E13/E14</f>
        <v>40.188697017268446</v>
      </c>
      <c r="F15" s="131">
        <f aca="true" t="shared" si="4" ref="F15:Q15">F13/F14</f>
        <v>55.05353709637663</v>
      </c>
      <c r="G15" s="131">
        <f t="shared" si="4"/>
        <v>46.51991209864485</v>
      </c>
      <c r="H15" s="131">
        <f t="shared" si="4"/>
        <v>46.819857298343216</v>
      </c>
      <c r="I15" s="131">
        <f t="shared" si="4"/>
        <v>49.70552161935561</v>
      </c>
      <c r="J15" s="131">
        <f t="shared" si="4"/>
        <v>50.39306262578431</v>
      </c>
      <c r="K15" s="131">
        <f t="shared" si="4"/>
        <v>51.48390038582953</v>
      </c>
      <c r="L15" s="131">
        <f t="shared" si="4"/>
        <v>52.48368336025848</v>
      </c>
      <c r="M15" s="131">
        <f t="shared" si="4"/>
        <v>54.39772209567198</v>
      </c>
      <c r="N15" s="131">
        <f t="shared" si="4"/>
        <v>58.44736428009442</v>
      </c>
      <c r="O15" s="131">
        <f t="shared" si="4"/>
        <v>64.58844187597244</v>
      </c>
      <c r="P15" s="131">
        <f t="shared" si="4"/>
        <v>64.24965426407638</v>
      </c>
      <c r="Q15" s="131">
        <f t="shared" si="4"/>
        <v>64.13784515430427</v>
      </c>
    </row>
    <row r="16" spans="1:17" s="9" customFormat="1" ht="15.75">
      <c r="A16" s="140"/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1:17" s="20" customFormat="1" ht="15.75">
      <c r="A17" s="57"/>
      <c r="B17" s="240" t="s">
        <v>79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</row>
    <row r="18" spans="1:17" s="20" customFormat="1" ht="15.75">
      <c r="A18" s="57"/>
      <c r="B18" s="234" t="s">
        <v>278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s="20" customFormat="1" ht="15">
      <c r="A19" s="58"/>
      <c r="B19" s="238" t="s">
        <v>139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</row>
    <row r="20" spans="1:17" s="20" customFormat="1" ht="20.25" customHeight="1">
      <c r="A20" s="58"/>
      <c r="B20" s="236" t="s">
        <v>151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</row>
    <row r="21" spans="1:17" s="20" customFormat="1" ht="19.5" customHeight="1">
      <c r="A21" s="58"/>
      <c r="B21" s="235" t="s">
        <v>277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2:17" ht="30" customHeight="1">
      <c r="B22" s="231" t="s">
        <v>279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</row>
    <row r="23" ht="15.75">
      <c r="B23" s="10"/>
    </row>
    <row r="24" ht="15.75">
      <c r="B24" s="10"/>
    </row>
    <row r="25" ht="15.75">
      <c r="B25" s="10"/>
    </row>
    <row r="26" ht="15.75">
      <c r="B26" s="10"/>
    </row>
    <row r="27" ht="15.75">
      <c r="B27" s="10"/>
    </row>
    <row r="28" ht="15.75">
      <c r="B28" s="10"/>
    </row>
    <row r="29" ht="15.75">
      <c r="B29" s="10"/>
    </row>
  </sheetData>
  <sheetProtection/>
  <mergeCells count="10">
    <mergeCell ref="B12:Q12"/>
    <mergeCell ref="B18:Q18"/>
    <mergeCell ref="B21:Q21"/>
    <mergeCell ref="B20:Q20"/>
    <mergeCell ref="B22:Q22"/>
    <mergeCell ref="B1:Q1"/>
    <mergeCell ref="B19:Q19"/>
    <mergeCell ref="B17:Q17"/>
    <mergeCell ref="B4:Q4"/>
    <mergeCell ref="B8:Q8"/>
  </mergeCells>
  <printOptions/>
  <pageMargins left="0.7086614173228347" right="0.31496062992125984" top="0" bottom="0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B1">
      <selection activeCell="D9" sqref="D9"/>
    </sheetView>
  </sheetViews>
  <sheetFormatPr defaultColWidth="9.140625" defaultRowHeight="15"/>
  <cols>
    <col min="1" max="1" width="5.7109375" style="8" customWidth="1"/>
    <col min="2" max="2" width="23.8515625" style="18" customWidth="1"/>
    <col min="3" max="3" width="12.7109375" style="8" customWidth="1"/>
    <col min="4" max="4" width="13.8515625" style="8" bestFit="1" customWidth="1"/>
    <col min="5" max="16384" width="9.140625" style="8" customWidth="1"/>
  </cols>
  <sheetData>
    <row r="1" spans="2:17" ht="18.75">
      <c r="B1" s="218" t="s">
        <v>336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ht="15.75" thickBot="1">
      <c r="B2" s="15"/>
    </row>
    <row r="3" spans="1:26" ht="16.5" customHeight="1" thickBot="1">
      <c r="A3" s="69"/>
      <c r="B3" s="247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/>
      <c r="R3" s="16"/>
      <c r="S3" s="16"/>
      <c r="T3" s="16"/>
      <c r="U3" s="16"/>
      <c r="V3" s="16"/>
      <c r="W3" s="16"/>
      <c r="X3" s="16"/>
      <c r="Y3" s="16"/>
      <c r="Z3" s="14"/>
    </row>
    <row r="4" spans="1:18" ht="16.5" thickBot="1">
      <c r="A4" s="70"/>
      <c r="B4" s="22"/>
      <c r="C4" s="26" t="s">
        <v>52</v>
      </c>
      <c r="D4" s="26">
        <v>1990</v>
      </c>
      <c r="E4" s="26">
        <v>1995</v>
      </c>
      <c r="F4" s="26">
        <v>2000</v>
      </c>
      <c r="G4" s="26">
        <v>2001</v>
      </c>
      <c r="H4" s="26">
        <v>2002</v>
      </c>
      <c r="I4" s="28">
        <v>2003</v>
      </c>
      <c r="J4" s="28">
        <v>2004</v>
      </c>
      <c r="K4" s="28">
        <v>2005</v>
      </c>
      <c r="L4" s="28">
        <v>2006</v>
      </c>
      <c r="M4" s="28">
        <v>2007</v>
      </c>
      <c r="N4" s="28">
        <v>2008</v>
      </c>
      <c r="O4" s="28">
        <v>2009</v>
      </c>
      <c r="P4" s="28">
        <v>2010</v>
      </c>
      <c r="Q4" s="29">
        <v>2011</v>
      </c>
      <c r="R4" s="14"/>
    </row>
    <row r="5" spans="1:18" ht="32.25" thickBot="1">
      <c r="A5" s="62">
        <v>1</v>
      </c>
      <c r="B5" s="22" t="s">
        <v>100</v>
      </c>
      <c r="C5" s="26" t="s">
        <v>94</v>
      </c>
      <c r="D5" s="27">
        <v>15463</v>
      </c>
      <c r="E5" s="27">
        <v>13788</v>
      </c>
      <c r="F5" s="27">
        <v>10990</v>
      </c>
      <c r="G5" s="27">
        <v>9923</v>
      </c>
      <c r="H5" s="27">
        <v>9919</v>
      </c>
      <c r="I5" s="30">
        <v>10518</v>
      </c>
      <c r="J5" s="30">
        <v>11175</v>
      </c>
      <c r="K5" s="30">
        <v>11800</v>
      </c>
      <c r="L5" s="30">
        <v>12144</v>
      </c>
      <c r="M5" s="30">
        <v>12085</v>
      </c>
      <c r="N5" s="30">
        <v>11530</v>
      </c>
      <c r="O5" s="30">
        <v>11140</v>
      </c>
      <c r="P5" s="30">
        <v>10970</v>
      </c>
      <c r="Q5" s="31">
        <v>11296</v>
      </c>
      <c r="R5" s="14"/>
    </row>
    <row r="6" spans="1:18" ht="48" thickBot="1">
      <c r="A6" s="62">
        <v>2</v>
      </c>
      <c r="B6" s="22" t="s">
        <v>99</v>
      </c>
      <c r="C6" s="26" t="s">
        <v>94</v>
      </c>
      <c r="D6" s="27">
        <v>11754</v>
      </c>
      <c r="E6" s="27">
        <v>10041</v>
      </c>
      <c r="F6" s="27">
        <v>7937</v>
      </c>
      <c r="G6" s="27">
        <v>6335</v>
      </c>
      <c r="H6" s="27">
        <v>6603</v>
      </c>
      <c r="I6" s="30">
        <v>7116</v>
      </c>
      <c r="J6" s="30">
        <v>7752</v>
      </c>
      <c r="K6" s="30">
        <v>8231</v>
      </c>
      <c r="L6" s="30">
        <v>8658</v>
      </c>
      <c r="M6" s="30">
        <v>8192</v>
      </c>
      <c r="N6" s="30">
        <v>7689</v>
      </c>
      <c r="O6" s="30">
        <v>7356</v>
      </c>
      <c r="P6" s="30">
        <v>7120</v>
      </c>
      <c r="Q6" s="31">
        <v>7532</v>
      </c>
      <c r="R6" s="14"/>
    </row>
    <row r="7" spans="1:18" ht="32.25" thickBot="1">
      <c r="A7" s="62">
        <v>3</v>
      </c>
      <c r="B7" s="22" t="s">
        <v>213</v>
      </c>
      <c r="C7" s="26" t="s">
        <v>94</v>
      </c>
      <c r="D7" s="27">
        <f>D5-D6</f>
        <v>3709</v>
      </c>
      <c r="E7" s="27">
        <f aca="true" t="shared" si="0" ref="E7:Q7">E5-E6</f>
        <v>3747</v>
      </c>
      <c r="F7" s="27">
        <f t="shared" si="0"/>
        <v>3053</v>
      </c>
      <c r="G7" s="27">
        <f t="shared" si="0"/>
        <v>3588</v>
      </c>
      <c r="H7" s="27">
        <f t="shared" si="0"/>
        <v>3316</v>
      </c>
      <c r="I7" s="27">
        <f t="shared" si="0"/>
        <v>3402</v>
      </c>
      <c r="J7" s="27">
        <f t="shared" si="0"/>
        <v>3423</v>
      </c>
      <c r="K7" s="27">
        <f t="shared" si="0"/>
        <v>3569</v>
      </c>
      <c r="L7" s="27">
        <f t="shared" si="0"/>
        <v>3486</v>
      </c>
      <c r="M7" s="27">
        <f t="shared" si="0"/>
        <v>3893</v>
      </c>
      <c r="N7" s="27">
        <f t="shared" si="0"/>
        <v>3841</v>
      </c>
      <c r="O7" s="27">
        <f t="shared" si="0"/>
        <v>3784</v>
      </c>
      <c r="P7" s="27">
        <f t="shared" si="0"/>
        <v>3850</v>
      </c>
      <c r="Q7" s="27">
        <f t="shared" si="0"/>
        <v>3764</v>
      </c>
      <c r="R7" s="14"/>
    </row>
    <row r="8" spans="1:18" ht="32.25" thickBot="1">
      <c r="A8" s="72">
        <v>4</v>
      </c>
      <c r="B8" s="32" t="s">
        <v>215</v>
      </c>
      <c r="C8" s="26" t="s">
        <v>94</v>
      </c>
      <c r="D8" s="27">
        <v>126</v>
      </c>
      <c r="E8" s="27">
        <v>142</v>
      </c>
      <c r="F8" s="27">
        <v>101</v>
      </c>
      <c r="G8" s="27">
        <v>86</v>
      </c>
      <c r="H8" s="27">
        <v>128</v>
      </c>
      <c r="I8" s="27">
        <v>206</v>
      </c>
      <c r="J8" s="27">
        <v>114</v>
      </c>
      <c r="K8" s="27">
        <v>104</v>
      </c>
      <c r="L8" s="27">
        <v>108</v>
      </c>
      <c r="M8" s="27">
        <v>121</v>
      </c>
      <c r="N8" s="27">
        <v>140</v>
      </c>
      <c r="O8" s="27">
        <v>141</v>
      </c>
      <c r="P8" s="27">
        <v>147</v>
      </c>
      <c r="Q8" s="27">
        <v>178</v>
      </c>
      <c r="R8" s="14"/>
    </row>
    <row r="9" spans="1:18" ht="32.25" thickBot="1">
      <c r="A9" s="72">
        <v>5</v>
      </c>
      <c r="B9" s="32" t="s">
        <v>280</v>
      </c>
      <c r="C9" s="26" t="s">
        <v>94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4"/>
    </row>
    <row r="10" spans="1:18" ht="32.25" thickBot="1">
      <c r="A10" s="72">
        <v>6</v>
      </c>
      <c r="B10" s="32" t="s">
        <v>216</v>
      </c>
      <c r="C10" s="26" t="s">
        <v>94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4"/>
    </row>
    <row r="11" spans="1:18" ht="32.25" thickBot="1">
      <c r="A11" s="62">
        <v>7</v>
      </c>
      <c r="B11" s="32" t="s">
        <v>217</v>
      </c>
      <c r="C11" s="26" t="s">
        <v>94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4"/>
    </row>
    <row r="12" spans="1:18" ht="32.25" customHeight="1" thickBot="1">
      <c r="A12" s="62">
        <v>8</v>
      </c>
      <c r="B12" s="36" t="s">
        <v>214</v>
      </c>
      <c r="C12" s="26" t="s">
        <v>26</v>
      </c>
      <c r="D12" s="89">
        <f>D7/D5*100</f>
        <v>23.986289853197956</v>
      </c>
      <c r="E12" s="89">
        <f aca="true" t="shared" si="1" ref="E12:Q12">E7/E5*100</f>
        <v>27.175805047867712</v>
      </c>
      <c r="F12" s="89">
        <f t="shared" si="1"/>
        <v>27.779799818016375</v>
      </c>
      <c r="G12" s="89">
        <f t="shared" si="1"/>
        <v>36.15841983271188</v>
      </c>
      <c r="H12" s="89">
        <f t="shared" si="1"/>
        <v>33.430789394092145</v>
      </c>
      <c r="I12" s="89">
        <f t="shared" si="1"/>
        <v>32.34455219623503</v>
      </c>
      <c r="J12" s="89">
        <f t="shared" si="1"/>
        <v>30.630872483221477</v>
      </c>
      <c r="K12" s="89">
        <f t="shared" si="1"/>
        <v>30.245762711864405</v>
      </c>
      <c r="L12" s="89">
        <f t="shared" si="1"/>
        <v>28.705533596837945</v>
      </c>
      <c r="M12" s="89">
        <f t="shared" si="1"/>
        <v>32.21348779478693</v>
      </c>
      <c r="N12" s="89">
        <f t="shared" si="1"/>
        <v>33.31309627059844</v>
      </c>
      <c r="O12" s="89">
        <f t="shared" si="1"/>
        <v>33.96768402154399</v>
      </c>
      <c r="P12" s="89">
        <f t="shared" si="1"/>
        <v>35.095715587967184</v>
      </c>
      <c r="Q12" s="89">
        <f t="shared" si="1"/>
        <v>33.3215297450425</v>
      </c>
      <c r="R12" s="14"/>
    </row>
    <row r="13" spans="1:18" ht="15.75">
      <c r="A13" s="49"/>
      <c r="B13" s="245" t="s">
        <v>287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14"/>
    </row>
    <row r="14" spans="1:17" s="20" customFormat="1" ht="45" customHeight="1">
      <c r="A14" s="49"/>
      <c r="B14" s="248" t="s">
        <v>288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</row>
    <row r="15" spans="1:17" ht="15.75">
      <c r="A15" s="50"/>
      <c r="B15" s="242" t="s">
        <v>151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</row>
    <row r="16" spans="1:17" ht="33" customHeight="1">
      <c r="A16" s="50"/>
      <c r="B16" s="242" t="s">
        <v>281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</row>
    <row r="17" spans="2:17" ht="30" customHeight="1">
      <c r="B17" s="244" t="s">
        <v>282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</row>
    <row r="18" ht="15.75">
      <c r="B18" s="17"/>
    </row>
    <row r="19" ht="15.75">
      <c r="B19" s="17"/>
    </row>
    <row r="20" ht="15.75">
      <c r="B20" s="17"/>
    </row>
  </sheetData>
  <sheetProtection/>
  <mergeCells count="7">
    <mergeCell ref="B15:Q15"/>
    <mergeCell ref="B17:Q17"/>
    <mergeCell ref="B16:Q16"/>
    <mergeCell ref="B1:Q1"/>
    <mergeCell ref="B13:Q13"/>
    <mergeCell ref="B3:Q3"/>
    <mergeCell ref="B14:Q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7">
      <selection activeCell="F10" sqref="F10:Q10"/>
    </sheetView>
  </sheetViews>
  <sheetFormatPr defaultColWidth="9.140625" defaultRowHeight="15"/>
  <cols>
    <col min="1" max="1" width="5.7109375" style="8" customWidth="1"/>
    <col min="2" max="2" width="28.57421875" style="8" customWidth="1"/>
    <col min="3" max="3" width="10.7109375" style="8" customWidth="1"/>
    <col min="4" max="9" width="8.28125" style="8" customWidth="1"/>
    <col min="10" max="10" width="8.00390625" style="8" customWidth="1"/>
    <col min="11" max="13" width="8.28125" style="8" customWidth="1"/>
    <col min="14" max="14" width="7.8515625" style="8" customWidth="1"/>
    <col min="15" max="15" width="8.140625" style="8" customWidth="1"/>
    <col min="16" max="17" width="8.28125" style="8" customWidth="1"/>
    <col min="18" max="16384" width="9.140625" style="8" customWidth="1"/>
  </cols>
  <sheetData>
    <row r="1" spans="2:17" ht="40.5" customHeight="1">
      <c r="B1" s="197" t="s">
        <v>292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ht="6" customHeight="1" thickBot="1">
      <c r="B2" s="12"/>
    </row>
    <row r="3" spans="1:17" ht="16.5" thickBot="1">
      <c r="A3" s="70"/>
      <c r="B3" s="29"/>
      <c r="C3" s="33" t="s">
        <v>52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ht="21.75" customHeight="1" thickBot="1">
      <c r="A4" s="62">
        <v>1</v>
      </c>
      <c r="B4" s="22" t="s">
        <v>77</v>
      </c>
      <c r="C4" s="26" t="s">
        <v>101</v>
      </c>
      <c r="D4" s="27">
        <v>86.6</v>
      </c>
      <c r="E4" s="27">
        <v>86.6</v>
      </c>
      <c r="F4" s="27">
        <v>86.6</v>
      </c>
      <c r="G4" s="27">
        <v>86.6</v>
      </c>
      <c r="H4" s="27">
        <v>86.6</v>
      </c>
      <c r="I4" s="27">
        <v>86.6</v>
      </c>
      <c r="J4" s="27">
        <v>86.6</v>
      </c>
      <c r="K4" s="27">
        <v>86.6</v>
      </c>
      <c r="L4" s="27">
        <v>86.6</v>
      </c>
      <c r="M4" s="27">
        <v>86.6</v>
      </c>
      <c r="N4" s="27">
        <v>86.6</v>
      </c>
      <c r="O4" s="27">
        <v>86.6</v>
      </c>
      <c r="P4" s="27">
        <v>86.6</v>
      </c>
      <c r="Q4" s="27">
        <v>86.6</v>
      </c>
    </row>
    <row r="5" spans="1:17" ht="48" customHeight="1" thickBot="1">
      <c r="A5" s="73">
        <v>2</v>
      </c>
      <c r="B5" s="86" t="s">
        <v>244</v>
      </c>
      <c r="C5" s="74" t="s">
        <v>218</v>
      </c>
      <c r="D5" s="46"/>
      <c r="E5" s="46"/>
      <c r="F5" s="114">
        <f>F6+F7+F8+F9</f>
        <v>7.4399999999999995</v>
      </c>
      <c r="G5" s="114">
        <f aca="true" t="shared" si="0" ref="G5:Q5">G6+G7+G8+G9</f>
        <v>7.26</v>
      </c>
      <c r="H5" s="114">
        <f t="shared" si="0"/>
        <v>7.16</v>
      </c>
      <c r="I5" s="114">
        <f t="shared" si="0"/>
        <v>7.093</v>
      </c>
      <c r="J5" s="114">
        <f t="shared" si="0"/>
        <v>6.962</v>
      </c>
      <c r="K5" s="114">
        <f t="shared" si="0"/>
        <v>6.752</v>
      </c>
      <c r="L5" s="114">
        <f t="shared" si="0"/>
        <v>6.7299999999999995</v>
      </c>
      <c r="M5" s="114">
        <f t="shared" si="0"/>
        <v>6.58</v>
      </c>
      <c r="N5" s="114">
        <f t="shared" si="0"/>
        <v>6.57</v>
      </c>
      <c r="O5" s="114">
        <f t="shared" si="0"/>
        <v>6.550000000000001</v>
      </c>
      <c r="P5" s="114">
        <f t="shared" si="0"/>
        <v>6.52</v>
      </c>
      <c r="Q5" s="114">
        <f t="shared" si="0"/>
        <v>6.4399999999999995</v>
      </c>
    </row>
    <row r="6" spans="1:17" ht="141" customHeight="1" thickBot="1">
      <c r="A6" s="62">
        <v>3</v>
      </c>
      <c r="B6" s="120" t="s">
        <v>304</v>
      </c>
      <c r="C6" s="26" t="s">
        <v>1</v>
      </c>
      <c r="D6" s="27"/>
      <c r="E6" s="27"/>
      <c r="F6" s="111">
        <v>3.95</v>
      </c>
      <c r="G6" s="27">
        <v>3.72</v>
      </c>
      <c r="H6" s="27">
        <v>3.67</v>
      </c>
      <c r="I6" s="27">
        <v>3.67</v>
      </c>
      <c r="J6" s="27">
        <v>3.67</v>
      </c>
      <c r="K6" s="27">
        <v>3.65</v>
      </c>
      <c r="L6" s="27">
        <v>3.53</v>
      </c>
      <c r="M6" s="27">
        <v>3.51</v>
      </c>
      <c r="N6" s="27">
        <v>3.52</v>
      </c>
      <c r="O6" s="27">
        <v>3.5</v>
      </c>
      <c r="P6" s="27">
        <v>3.5</v>
      </c>
      <c r="Q6" s="27">
        <v>3.42</v>
      </c>
    </row>
    <row r="7" spans="1:17" ht="63" customHeight="1" thickBot="1">
      <c r="A7" s="62">
        <v>5</v>
      </c>
      <c r="B7" s="120" t="s">
        <v>305</v>
      </c>
      <c r="C7" s="26" t="s">
        <v>1</v>
      </c>
      <c r="D7" s="27"/>
      <c r="E7" s="27"/>
      <c r="F7" s="27">
        <v>0.17</v>
      </c>
      <c r="G7" s="27">
        <v>0.14</v>
      </c>
      <c r="H7" s="27">
        <v>0.15</v>
      </c>
      <c r="I7" s="27">
        <v>0.15</v>
      </c>
      <c r="J7" s="27">
        <v>0.14</v>
      </c>
      <c r="K7" s="27">
        <v>0.14</v>
      </c>
      <c r="L7" s="27">
        <v>0.15</v>
      </c>
      <c r="M7" s="27">
        <v>0.15</v>
      </c>
      <c r="N7" s="27">
        <v>0.15</v>
      </c>
      <c r="O7" s="27">
        <v>0.14</v>
      </c>
      <c r="P7" s="27">
        <v>0.14</v>
      </c>
      <c r="Q7" s="27">
        <v>0.14</v>
      </c>
    </row>
    <row r="8" spans="1:17" ht="48" customHeight="1" thickBot="1">
      <c r="A8" s="62">
        <v>6</v>
      </c>
      <c r="B8" s="120" t="s">
        <v>306</v>
      </c>
      <c r="C8" s="26" t="s">
        <v>4</v>
      </c>
      <c r="D8" s="121"/>
      <c r="E8" s="27"/>
      <c r="F8" s="27">
        <v>0.09</v>
      </c>
      <c r="G8" s="27">
        <v>0.04</v>
      </c>
      <c r="H8" s="27">
        <v>0.01</v>
      </c>
      <c r="I8" s="27">
        <v>0.003</v>
      </c>
      <c r="J8" s="27">
        <v>0.002</v>
      </c>
      <c r="K8" s="27">
        <v>0.002</v>
      </c>
      <c r="L8" s="27">
        <v>0.02</v>
      </c>
      <c r="M8" s="27">
        <v>0.02</v>
      </c>
      <c r="N8" s="27">
        <v>0.02</v>
      </c>
      <c r="O8" s="27">
        <v>0.02</v>
      </c>
      <c r="P8" s="27">
        <v>0.02</v>
      </c>
      <c r="Q8" s="27">
        <v>0.02</v>
      </c>
    </row>
    <row r="9" spans="1:17" ht="36" customHeight="1" thickBot="1">
      <c r="A9" s="62">
        <v>7</v>
      </c>
      <c r="B9" s="120" t="s">
        <v>8</v>
      </c>
      <c r="C9" s="26" t="s">
        <v>1</v>
      </c>
      <c r="D9" s="27"/>
      <c r="E9" s="27"/>
      <c r="F9" s="27">
        <v>3.23</v>
      </c>
      <c r="G9" s="27">
        <v>3.36</v>
      </c>
      <c r="H9" s="27">
        <v>3.33</v>
      </c>
      <c r="I9" s="27">
        <v>3.27</v>
      </c>
      <c r="J9" s="27">
        <v>3.15</v>
      </c>
      <c r="K9" s="27">
        <v>2.96</v>
      </c>
      <c r="L9" s="27">
        <v>3.03</v>
      </c>
      <c r="M9" s="27">
        <v>2.9</v>
      </c>
      <c r="N9" s="27">
        <v>2.88</v>
      </c>
      <c r="O9" s="27">
        <v>2.89</v>
      </c>
      <c r="P9" s="27">
        <v>2.86</v>
      </c>
      <c r="Q9" s="27">
        <v>2.86</v>
      </c>
    </row>
    <row r="10" spans="1:17" ht="79.5" thickBot="1">
      <c r="A10" s="62">
        <v>11</v>
      </c>
      <c r="B10" s="86" t="s">
        <v>9</v>
      </c>
      <c r="C10" s="26" t="s">
        <v>26</v>
      </c>
      <c r="D10" s="27"/>
      <c r="E10" s="27"/>
      <c r="F10" s="127">
        <f>F5/F4*100</f>
        <v>8.59122401847575</v>
      </c>
      <c r="G10" s="127">
        <f aca="true" t="shared" si="1" ref="G10:Q10">G5/G4*100</f>
        <v>8.383371824480369</v>
      </c>
      <c r="H10" s="127">
        <f t="shared" si="1"/>
        <v>8.267898383371826</v>
      </c>
      <c r="I10" s="127">
        <f t="shared" si="1"/>
        <v>8.190531177829099</v>
      </c>
      <c r="J10" s="127">
        <f t="shared" si="1"/>
        <v>8.039260969976905</v>
      </c>
      <c r="K10" s="127">
        <f t="shared" si="1"/>
        <v>7.796766743648961</v>
      </c>
      <c r="L10" s="127">
        <f t="shared" si="1"/>
        <v>7.771362586605081</v>
      </c>
      <c r="M10" s="127">
        <f t="shared" si="1"/>
        <v>7.598152424942264</v>
      </c>
      <c r="N10" s="127">
        <f t="shared" si="1"/>
        <v>7.58660508083141</v>
      </c>
      <c r="O10" s="127">
        <f t="shared" si="1"/>
        <v>7.563510392609701</v>
      </c>
      <c r="P10" s="127">
        <f t="shared" si="1"/>
        <v>7.528868360277135</v>
      </c>
      <c r="Q10" s="127">
        <f t="shared" si="1"/>
        <v>7.4364896073903</v>
      </c>
    </row>
    <row r="11" spans="1:17" ht="15">
      <c r="A11" s="49"/>
      <c r="B11" s="250" t="s">
        <v>150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15" customHeight="1">
      <c r="A12" s="49"/>
      <c r="B12" s="252" t="s">
        <v>12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</row>
    <row r="13" spans="1:17" ht="13.5" customHeight="1">
      <c r="A13" s="49"/>
      <c r="B13" s="254" t="s">
        <v>151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1:17" ht="27" customHeight="1">
      <c r="A14" s="49"/>
      <c r="B14" s="255" t="s">
        <v>13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</row>
    <row r="15" spans="2:17" ht="30" customHeight="1">
      <c r="B15" s="231" t="s">
        <v>14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</row>
    <row r="16" ht="15.75">
      <c r="B16" s="10"/>
    </row>
    <row r="17" ht="15.75">
      <c r="B17" s="10"/>
    </row>
    <row r="18" ht="15.75">
      <c r="B18" s="10"/>
    </row>
    <row r="19" ht="15.75">
      <c r="B19" s="10"/>
    </row>
    <row r="20" ht="15.75">
      <c r="B20" s="10"/>
    </row>
    <row r="21" ht="15.75">
      <c r="B21" s="10"/>
    </row>
    <row r="22" ht="15.75">
      <c r="B22" s="10"/>
    </row>
    <row r="23" ht="15.75">
      <c r="B23" s="10"/>
    </row>
    <row r="24" ht="15.75">
      <c r="B24" s="10"/>
    </row>
    <row r="25" ht="15.75">
      <c r="B25" s="10"/>
    </row>
    <row r="26" ht="15.75">
      <c r="B26" s="10"/>
    </row>
    <row r="27" ht="15.75">
      <c r="B27" s="10"/>
    </row>
    <row r="28" ht="15.75">
      <c r="B28" s="10"/>
    </row>
    <row r="29" ht="15.75">
      <c r="B29" s="10"/>
    </row>
    <row r="30" ht="15.75">
      <c r="B30" s="10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  <row r="36" ht="15.75">
      <c r="B36" s="10"/>
    </row>
    <row r="37" ht="15.75">
      <c r="B37" s="10"/>
    </row>
    <row r="38" ht="15.75">
      <c r="B38" s="10"/>
    </row>
    <row r="39" ht="15.75">
      <c r="B39" s="10"/>
    </row>
  </sheetData>
  <sheetProtection/>
  <mergeCells count="6">
    <mergeCell ref="B1:Q1"/>
    <mergeCell ref="B11:Q11"/>
    <mergeCell ref="B12:Q12"/>
    <mergeCell ref="B13:Q13"/>
    <mergeCell ref="B14:Q14"/>
    <mergeCell ref="B15:Q1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21" sqref="B21:Q21"/>
    </sheetView>
  </sheetViews>
  <sheetFormatPr defaultColWidth="9.140625" defaultRowHeight="15"/>
  <cols>
    <col min="1" max="1" width="5.7109375" style="8" customWidth="1"/>
    <col min="2" max="2" width="24.7109375" style="8" customWidth="1"/>
    <col min="3" max="3" width="10.7109375" style="8" customWidth="1"/>
    <col min="4" max="16384" width="9.140625" style="8" customWidth="1"/>
  </cols>
  <sheetData>
    <row r="1" spans="2:17" ht="22.5" customHeight="1">
      <c r="B1" s="197" t="s">
        <v>292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ht="15.75" thickBot="1">
      <c r="B2" s="12"/>
    </row>
    <row r="3" spans="1:17" ht="16.5" thickBot="1">
      <c r="A3" s="70"/>
      <c r="B3" s="29"/>
      <c r="C3" s="33" t="s">
        <v>52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ht="18.75" thickBot="1">
      <c r="A4" s="62">
        <v>1</v>
      </c>
      <c r="B4" s="22" t="s">
        <v>77</v>
      </c>
      <c r="C4" s="26" t="s">
        <v>101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48" customHeight="1" thickBot="1">
      <c r="A5" s="73">
        <v>2</v>
      </c>
      <c r="B5" s="86" t="s">
        <v>244</v>
      </c>
      <c r="C5" s="74" t="s">
        <v>218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48" customHeight="1" thickBot="1">
      <c r="A6" s="62">
        <v>3</v>
      </c>
      <c r="B6" s="87" t="s">
        <v>0</v>
      </c>
      <c r="C6" s="26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" customHeight="1" thickBot="1">
      <c r="A7" s="62">
        <v>4</v>
      </c>
      <c r="B7" s="22" t="s">
        <v>2</v>
      </c>
      <c r="C7" s="26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48" customHeight="1" thickBot="1">
      <c r="A8" s="62">
        <v>5</v>
      </c>
      <c r="B8" s="87" t="s">
        <v>289</v>
      </c>
      <c r="C8" s="26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63.75" customHeight="1" thickBot="1">
      <c r="A9" s="62">
        <v>6</v>
      </c>
      <c r="B9" s="87" t="s">
        <v>3</v>
      </c>
      <c r="C9" s="26" t="s">
        <v>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69" customHeight="1" thickBot="1">
      <c r="A10" s="62">
        <v>7</v>
      </c>
      <c r="B10" s="87" t="s">
        <v>5</v>
      </c>
      <c r="C10" s="26" t="s">
        <v>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80.25" customHeight="1" thickBot="1">
      <c r="A11" s="62">
        <v>8</v>
      </c>
      <c r="B11" s="87" t="s">
        <v>7</v>
      </c>
      <c r="C11" s="26" t="s">
        <v>4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32.25" thickBot="1">
      <c r="A12" s="62">
        <v>9</v>
      </c>
      <c r="B12" s="87" t="s">
        <v>6</v>
      </c>
      <c r="C12" s="26" t="s">
        <v>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48" thickBot="1">
      <c r="A13" s="62">
        <v>10</v>
      </c>
      <c r="B13" s="87" t="s">
        <v>8</v>
      </c>
      <c r="C13" s="26" t="s">
        <v>4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95.25" thickBot="1">
      <c r="A14" s="62">
        <v>11</v>
      </c>
      <c r="B14" s="86" t="s">
        <v>9</v>
      </c>
      <c r="C14" s="26" t="s">
        <v>26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94.5" customHeight="1" thickBot="1">
      <c r="A15" s="62">
        <v>12</v>
      </c>
      <c r="B15" s="22" t="s">
        <v>10</v>
      </c>
      <c r="C15" s="26" t="s"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49.25" customHeight="1" thickBot="1">
      <c r="A16" s="62">
        <v>13</v>
      </c>
      <c r="B16" s="87" t="s">
        <v>11</v>
      </c>
      <c r="C16" s="26" t="s">
        <v>26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49"/>
      <c r="B17" s="250" t="s">
        <v>150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17" ht="15" customHeight="1">
      <c r="A18" s="49"/>
      <c r="B18" s="252" t="s">
        <v>12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</row>
    <row r="19" spans="1:17" ht="15.75" customHeight="1">
      <c r="A19" s="49"/>
      <c r="B19" s="254" t="s">
        <v>151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1:17" ht="33" customHeight="1">
      <c r="A20" s="49"/>
      <c r="B20" s="255" t="s">
        <v>13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</row>
    <row r="21" spans="2:17" ht="30" customHeight="1">
      <c r="B21" s="256" t="s">
        <v>14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ht="15.75">
      <c r="B22" s="10"/>
    </row>
    <row r="23" ht="15.75">
      <c r="B23" s="10"/>
    </row>
    <row r="24" ht="15.75">
      <c r="B24" s="10"/>
    </row>
    <row r="25" ht="15.75">
      <c r="B25" s="10"/>
    </row>
    <row r="26" ht="15.75">
      <c r="B26" s="10"/>
    </row>
    <row r="27" ht="15.75">
      <c r="B27" s="10"/>
    </row>
    <row r="28" ht="15.75">
      <c r="B28" s="10"/>
    </row>
    <row r="29" ht="15.75">
      <c r="B29" s="10"/>
    </row>
    <row r="30" ht="15.75">
      <c r="B30" s="10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  <row r="36" ht="15.75">
      <c r="B36" s="10"/>
    </row>
    <row r="37" ht="15.75">
      <c r="B37" s="10"/>
    </row>
    <row r="38" ht="15.75">
      <c r="B38" s="10"/>
    </row>
    <row r="39" ht="15.75">
      <c r="B39" s="10"/>
    </row>
    <row r="40" ht="15.75">
      <c r="B40" s="10"/>
    </row>
    <row r="41" ht="15.75">
      <c r="B41" s="10"/>
    </row>
    <row r="42" ht="15.75">
      <c r="B42" s="10"/>
    </row>
    <row r="43" ht="15.75">
      <c r="B43" s="10"/>
    </row>
    <row r="44" ht="15.75">
      <c r="B44" s="10"/>
    </row>
    <row r="45" ht="15.75">
      <c r="B45" s="10"/>
    </row>
  </sheetData>
  <sheetProtection/>
  <mergeCells count="6">
    <mergeCell ref="B21:Q21"/>
    <mergeCell ref="B18:Q18"/>
    <mergeCell ref="B17:Q17"/>
    <mergeCell ref="B1:Q1"/>
    <mergeCell ref="B19:Q19"/>
    <mergeCell ref="B20:Q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7"/>
  <sheetViews>
    <sheetView zoomScale="77" zoomScaleNormal="77" zoomScalePageLayoutView="0" workbookViewId="0" topLeftCell="A1">
      <selection activeCell="M18" sqref="M18:Q18"/>
    </sheetView>
  </sheetViews>
  <sheetFormatPr defaultColWidth="9.140625" defaultRowHeight="15"/>
  <cols>
    <col min="1" max="1" width="5.7109375" style="8" customWidth="1"/>
    <col min="2" max="2" width="30.7109375" style="8" customWidth="1"/>
    <col min="3" max="3" width="10.7109375" style="8" customWidth="1"/>
    <col min="4" max="14" width="9.140625" style="8" customWidth="1"/>
    <col min="15" max="16" width="9.8515625" style="8" customWidth="1"/>
    <col min="17" max="16384" width="9.140625" style="8" customWidth="1"/>
  </cols>
  <sheetData>
    <row r="1" spans="2:17" ht="39.75" customHeight="1">
      <c r="B1" s="260" t="s">
        <v>293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ht="15.75" thickBot="1">
      <c r="B2" s="12"/>
    </row>
    <row r="3" spans="1:17" s="9" customFormat="1" ht="16.5" thickBot="1">
      <c r="A3" s="70"/>
      <c r="B3" s="29"/>
      <c r="C3" s="33" t="s">
        <v>52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s="9" customFormat="1" ht="16.5" thickBot="1">
      <c r="A4" s="75"/>
      <c r="B4" s="263" t="s">
        <v>299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1:17" s="9" customFormat="1" ht="48" thickBot="1">
      <c r="A5" s="64">
        <v>1</v>
      </c>
      <c r="B5" s="34" t="s">
        <v>140</v>
      </c>
      <c r="C5" s="27" t="s">
        <v>143</v>
      </c>
      <c r="D5" s="27">
        <v>1.9</v>
      </c>
      <c r="E5" s="27">
        <v>1.9</v>
      </c>
      <c r="F5" s="89">
        <v>2</v>
      </c>
      <c r="G5" s="89">
        <v>2</v>
      </c>
      <c r="H5" s="89">
        <v>2</v>
      </c>
      <c r="I5" s="89">
        <v>2</v>
      </c>
      <c r="J5" s="89">
        <v>2</v>
      </c>
      <c r="K5" s="89">
        <v>2</v>
      </c>
      <c r="L5" s="89">
        <v>2</v>
      </c>
      <c r="M5" s="89">
        <v>2</v>
      </c>
      <c r="N5" s="89">
        <v>2</v>
      </c>
      <c r="O5" s="27">
        <v>2.1</v>
      </c>
      <c r="P5" s="27">
        <v>2.1</v>
      </c>
      <c r="Q5" s="27">
        <v>2.1</v>
      </c>
    </row>
    <row r="6" spans="1:17" s="9" customFormat="1" ht="32.25" customHeight="1" thickBot="1">
      <c r="A6" s="64">
        <v>2</v>
      </c>
      <c r="B6" s="22" t="s">
        <v>142</v>
      </c>
      <c r="C6" s="27" t="s">
        <v>102</v>
      </c>
      <c r="D6" s="27"/>
      <c r="E6" s="27"/>
      <c r="F6" s="27"/>
      <c r="G6" s="27"/>
      <c r="H6" s="27"/>
      <c r="I6" s="27"/>
      <c r="J6" s="27"/>
      <c r="K6" s="27"/>
      <c r="L6" s="27"/>
      <c r="M6" s="27">
        <v>55.8</v>
      </c>
      <c r="N6" s="27" t="s">
        <v>290</v>
      </c>
      <c r="O6" s="27">
        <v>55.1</v>
      </c>
      <c r="P6" s="90">
        <v>76.2</v>
      </c>
      <c r="Q6" s="27">
        <v>49.3</v>
      </c>
    </row>
    <row r="7" spans="1:17" s="9" customFormat="1" ht="48" thickBot="1">
      <c r="A7" s="64">
        <v>3</v>
      </c>
      <c r="B7" s="22" t="s">
        <v>219</v>
      </c>
      <c r="C7" s="27" t="s">
        <v>110</v>
      </c>
      <c r="D7" s="27"/>
      <c r="E7" s="27"/>
      <c r="F7" s="27"/>
      <c r="G7" s="27"/>
      <c r="H7" s="27"/>
      <c r="I7" s="27"/>
      <c r="J7" s="27"/>
      <c r="K7" s="27"/>
      <c r="L7" s="27"/>
      <c r="M7" s="27">
        <f>M6/M5</f>
        <v>27.9</v>
      </c>
      <c r="N7" s="27" t="s">
        <v>290</v>
      </c>
      <c r="O7" s="89">
        <f>O6/O5</f>
        <v>26.238095238095237</v>
      </c>
      <c r="P7" s="89">
        <f>P6/P5</f>
        <v>36.285714285714285</v>
      </c>
      <c r="Q7" s="89">
        <f>Q6/Q5</f>
        <v>23.476190476190474</v>
      </c>
    </row>
    <row r="8" spans="1:17" s="9" customFormat="1" ht="33.75" customHeight="1" thickBot="1">
      <c r="A8" s="64">
        <v>4</v>
      </c>
      <c r="B8" s="22" t="s">
        <v>103</v>
      </c>
      <c r="C8" s="27" t="s">
        <v>15</v>
      </c>
      <c r="D8" s="27"/>
      <c r="E8" s="27"/>
      <c r="F8" s="27"/>
      <c r="G8" s="27"/>
      <c r="H8" s="27"/>
      <c r="I8" s="27"/>
      <c r="J8" s="27"/>
      <c r="K8" s="27"/>
      <c r="L8" s="27"/>
      <c r="M8" s="89">
        <v>19</v>
      </c>
      <c r="N8" s="27" t="s">
        <v>290</v>
      </c>
      <c r="O8" s="27">
        <v>13.9</v>
      </c>
      <c r="P8" s="27">
        <v>27.8</v>
      </c>
      <c r="Q8" s="27">
        <v>18.1</v>
      </c>
    </row>
    <row r="9" spans="1:17" s="9" customFormat="1" ht="48" thickBot="1">
      <c r="A9" s="64">
        <v>5</v>
      </c>
      <c r="B9" s="22" t="s">
        <v>220</v>
      </c>
      <c r="C9" s="27" t="s">
        <v>110</v>
      </c>
      <c r="D9" s="27"/>
      <c r="E9" s="27"/>
      <c r="F9" s="27"/>
      <c r="G9" s="27"/>
      <c r="H9" s="27"/>
      <c r="I9" s="27"/>
      <c r="J9" s="27"/>
      <c r="K9" s="27"/>
      <c r="L9" s="27"/>
      <c r="M9" s="27">
        <f>M8/M5</f>
        <v>9.5</v>
      </c>
      <c r="N9" s="27" t="s">
        <v>290</v>
      </c>
      <c r="O9" s="89">
        <f>O8/O5</f>
        <v>6.619047619047619</v>
      </c>
      <c r="P9" s="89">
        <f>P8/P5</f>
        <v>13.238095238095237</v>
      </c>
      <c r="Q9" s="89">
        <f>Q8/Q5</f>
        <v>8.619047619047619</v>
      </c>
    </row>
    <row r="10" spans="1:17" s="9" customFormat="1" ht="32.25" customHeight="1" thickBot="1">
      <c r="A10" s="64">
        <v>6</v>
      </c>
      <c r="B10" s="22" t="s">
        <v>104</v>
      </c>
      <c r="C10" s="27" t="s">
        <v>16</v>
      </c>
      <c r="D10" s="27"/>
      <c r="E10" s="27"/>
      <c r="F10" s="27"/>
      <c r="G10" s="27"/>
      <c r="H10" s="27"/>
      <c r="I10" s="27"/>
      <c r="J10" s="27"/>
      <c r="K10" s="27"/>
      <c r="L10" s="27"/>
      <c r="M10" s="89">
        <v>1.4</v>
      </c>
      <c r="N10" s="27" t="s">
        <v>290</v>
      </c>
      <c r="O10" s="27">
        <v>1.7</v>
      </c>
      <c r="P10" s="27">
        <v>2.7</v>
      </c>
      <c r="Q10" s="27">
        <v>1.2</v>
      </c>
    </row>
    <row r="11" spans="1:17" s="9" customFormat="1" ht="48" thickBot="1">
      <c r="A11" s="64">
        <v>7</v>
      </c>
      <c r="B11" s="22" t="s">
        <v>221</v>
      </c>
      <c r="C11" s="27" t="s">
        <v>110</v>
      </c>
      <c r="D11" s="27"/>
      <c r="E11" s="27"/>
      <c r="F11" s="27"/>
      <c r="G11" s="27"/>
      <c r="H11" s="27"/>
      <c r="I11" s="27"/>
      <c r="J11" s="27"/>
      <c r="K11" s="27"/>
      <c r="L11" s="27"/>
      <c r="M11" s="27">
        <f>M10/M5</f>
        <v>0.7</v>
      </c>
      <c r="N11" s="27" t="s">
        <v>290</v>
      </c>
      <c r="O11" s="89">
        <f>O10/O5</f>
        <v>0.8095238095238094</v>
      </c>
      <c r="P11" s="89">
        <f>P10/P5</f>
        <v>1.2857142857142858</v>
      </c>
      <c r="Q11" s="89">
        <f>Q10/Q5</f>
        <v>0.5714285714285714</v>
      </c>
    </row>
    <row r="12" spans="1:17" s="9" customFormat="1" ht="35.25" thickBot="1">
      <c r="A12" s="64">
        <v>8</v>
      </c>
      <c r="B12" s="22" t="s">
        <v>105</v>
      </c>
      <c r="C12" s="27" t="s">
        <v>17</v>
      </c>
      <c r="D12" s="27"/>
      <c r="E12" s="27"/>
      <c r="F12" s="27"/>
      <c r="G12" s="27"/>
      <c r="H12" s="27"/>
      <c r="I12" s="27"/>
      <c r="J12" s="27"/>
      <c r="K12" s="27"/>
      <c r="L12" s="27"/>
      <c r="M12" s="257" t="s">
        <v>337</v>
      </c>
      <c r="N12" s="257"/>
      <c r="O12" s="257"/>
      <c r="P12" s="257"/>
      <c r="Q12" s="258"/>
    </row>
    <row r="13" spans="1:17" s="9" customFormat="1" ht="32.25" customHeight="1" thickBot="1">
      <c r="A13" s="64">
        <v>9</v>
      </c>
      <c r="B13" s="22" t="s">
        <v>222</v>
      </c>
      <c r="C13" s="27" t="s">
        <v>110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9" customFormat="1" ht="54" thickBot="1">
      <c r="A14" s="64">
        <v>10</v>
      </c>
      <c r="B14" s="22" t="s">
        <v>106</v>
      </c>
      <c r="C14" s="27" t="s">
        <v>18</v>
      </c>
      <c r="D14" s="27"/>
      <c r="E14" s="27"/>
      <c r="F14" s="27"/>
      <c r="G14" s="27"/>
      <c r="H14" s="27"/>
      <c r="I14" s="27"/>
      <c r="J14" s="27"/>
      <c r="K14" s="27"/>
      <c r="L14" s="27"/>
      <c r="M14" s="257" t="s">
        <v>337</v>
      </c>
      <c r="N14" s="257"/>
      <c r="O14" s="257"/>
      <c r="P14" s="257"/>
      <c r="Q14" s="258"/>
    </row>
    <row r="15" spans="1:17" s="9" customFormat="1" ht="32.25" customHeight="1" thickBot="1">
      <c r="A15" s="64">
        <v>11</v>
      </c>
      <c r="B15" s="22" t="s">
        <v>223</v>
      </c>
      <c r="C15" s="27" t="s">
        <v>110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9" customFormat="1" ht="34.5" customHeight="1" thickBot="1">
      <c r="A16" s="64">
        <v>12</v>
      </c>
      <c r="B16" s="22" t="s">
        <v>107</v>
      </c>
      <c r="C16" s="27" t="s">
        <v>20</v>
      </c>
      <c r="D16" s="27"/>
      <c r="E16" s="27"/>
      <c r="F16" s="27"/>
      <c r="G16" s="27"/>
      <c r="H16" s="27"/>
      <c r="I16" s="27"/>
      <c r="J16" s="27"/>
      <c r="K16" s="27"/>
      <c r="L16" s="27"/>
      <c r="M16" s="257" t="s">
        <v>337</v>
      </c>
      <c r="N16" s="257"/>
      <c r="O16" s="257"/>
      <c r="P16" s="257"/>
      <c r="Q16" s="258"/>
    </row>
    <row r="17" spans="1:17" s="9" customFormat="1" ht="32.25" customHeight="1" thickBot="1">
      <c r="A17" s="64">
        <v>13</v>
      </c>
      <c r="B17" s="22" t="s">
        <v>224</v>
      </c>
      <c r="C17" s="27" t="s">
        <v>110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9" customFormat="1" ht="54" thickBot="1">
      <c r="A18" s="64">
        <v>14</v>
      </c>
      <c r="B18" s="22" t="s">
        <v>108</v>
      </c>
      <c r="C18" s="27" t="s">
        <v>19</v>
      </c>
      <c r="D18" s="27"/>
      <c r="E18" s="27"/>
      <c r="F18" s="27"/>
      <c r="G18" s="27"/>
      <c r="H18" s="27"/>
      <c r="I18" s="27"/>
      <c r="J18" s="27"/>
      <c r="K18" s="27"/>
      <c r="L18" s="27"/>
      <c r="M18" s="257" t="s">
        <v>337</v>
      </c>
      <c r="N18" s="257"/>
      <c r="O18" s="257"/>
      <c r="P18" s="257"/>
      <c r="Q18" s="258"/>
    </row>
    <row r="19" spans="1:17" s="9" customFormat="1" ht="32.25" customHeight="1" thickBot="1">
      <c r="A19" s="64">
        <v>15</v>
      </c>
      <c r="B19" s="22" t="s">
        <v>144</v>
      </c>
      <c r="C19" s="27" t="s">
        <v>110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s="9" customFormat="1" ht="63.75" thickBot="1">
      <c r="A20" s="64">
        <v>16</v>
      </c>
      <c r="B20" s="36" t="s">
        <v>225</v>
      </c>
      <c r="C20" s="46" t="s">
        <v>109</v>
      </c>
      <c r="D20" s="46"/>
      <c r="E20" s="46"/>
      <c r="F20" s="46"/>
      <c r="G20" s="46"/>
      <c r="H20" s="46"/>
      <c r="I20" s="46"/>
      <c r="J20" s="46"/>
      <c r="K20" s="46"/>
      <c r="L20" s="46"/>
      <c r="M20" s="91">
        <v>76.2</v>
      </c>
      <c r="N20" s="92" t="s">
        <v>290</v>
      </c>
      <c r="O20" s="91">
        <v>70.7</v>
      </c>
      <c r="P20" s="91">
        <v>106.7</v>
      </c>
      <c r="Q20" s="91">
        <v>68.6</v>
      </c>
    </row>
    <row r="21" spans="1:17" s="9" customFormat="1" ht="63.75" thickBot="1">
      <c r="A21" s="64">
        <v>17</v>
      </c>
      <c r="B21" s="36" t="s">
        <v>228</v>
      </c>
      <c r="C21" s="46" t="s">
        <v>110</v>
      </c>
      <c r="D21" s="46"/>
      <c r="E21" s="46"/>
      <c r="F21" s="46"/>
      <c r="G21" s="46"/>
      <c r="H21" s="46"/>
      <c r="I21" s="46"/>
      <c r="J21" s="46"/>
      <c r="K21" s="46"/>
      <c r="L21" s="46"/>
      <c r="M21" s="91">
        <f>M20/M5</f>
        <v>38.1</v>
      </c>
      <c r="N21" s="92" t="s">
        <v>290</v>
      </c>
      <c r="O21" s="97">
        <f>O20/O5</f>
        <v>33.666666666666664</v>
      </c>
      <c r="P21" s="97">
        <f>P20/P5</f>
        <v>50.80952380952381</v>
      </c>
      <c r="Q21" s="97">
        <f>Q20/Q5</f>
        <v>32.666666666666664</v>
      </c>
    </row>
    <row r="22" spans="1:17" s="9" customFormat="1" ht="48" thickBot="1">
      <c r="A22" s="64">
        <v>18</v>
      </c>
      <c r="B22" s="76" t="s">
        <v>226</v>
      </c>
      <c r="C22" s="77" t="s">
        <v>143</v>
      </c>
      <c r="D22" s="77"/>
      <c r="E22" s="77"/>
      <c r="F22" s="77"/>
      <c r="G22" s="77"/>
      <c r="H22" s="77"/>
      <c r="I22" s="77"/>
      <c r="J22" s="77"/>
      <c r="K22" s="77"/>
      <c r="L22" s="77"/>
      <c r="M22" s="93" t="s">
        <v>290</v>
      </c>
      <c r="N22" s="92" t="s">
        <v>290</v>
      </c>
      <c r="O22" s="94">
        <v>0.6</v>
      </c>
      <c r="P22" s="94">
        <v>0.6</v>
      </c>
      <c r="Q22" s="94">
        <v>0.9</v>
      </c>
    </row>
    <row r="23" spans="1:17" s="9" customFormat="1" ht="126.75" thickBot="1">
      <c r="A23" s="64">
        <v>19</v>
      </c>
      <c r="B23" s="82" t="s">
        <v>227</v>
      </c>
      <c r="C23" s="77" t="s">
        <v>26</v>
      </c>
      <c r="D23" s="77"/>
      <c r="E23" s="77"/>
      <c r="F23" s="77"/>
      <c r="G23" s="77"/>
      <c r="H23" s="77"/>
      <c r="I23" s="77"/>
      <c r="J23" s="77"/>
      <c r="K23" s="77"/>
      <c r="L23" s="77"/>
      <c r="M23" s="93" t="s">
        <v>290</v>
      </c>
      <c r="N23" s="92" t="s">
        <v>290</v>
      </c>
      <c r="O23" s="119">
        <f>O22/O5*100</f>
        <v>28.57142857142857</v>
      </c>
      <c r="P23" s="119">
        <f>P22/P5*100</f>
        <v>28.57142857142857</v>
      </c>
      <c r="Q23" s="119">
        <f>Q22/Q5*100</f>
        <v>42.857142857142854</v>
      </c>
    </row>
    <row r="24" spans="1:17" s="9" customFormat="1" ht="32.25" thickBot="1">
      <c r="A24" s="64">
        <v>20</v>
      </c>
      <c r="B24" s="78" t="s">
        <v>229</v>
      </c>
      <c r="C24" s="31" t="s">
        <v>109</v>
      </c>
      <c r="D24" s="31"/>
      <c r="E24" s="31"/>
      <c r="F24" s="31"/>
      <c r="G24" s="31"/>
      <c r="H24" s="31"/>
      <c r="I24" s="31"/>
      <c r="J24" s="31"/>
      <c r="K24" s="31"/>
      <c r="L24" s="31"/>
      <c r="M24" s="95" t="s">
        <v>290</v>
      </c>
      <c r="N24" s="92" t="s">
        <v>290</v>
      </c>
      <c r="O24" s="31">
        <v>70.7</v>
      </c>
      <c r="P24" s="31">
        <v>106.7</v>
      </c>
      <c r="Q24" s="31">
        <v>68.6</v>
      </c>
    </row>
    <row r="25" spans="1:17" s="9" customFormat="1" ht="32.25" thickBot="1">
      <c r="A25" s="64">
        <v>21</v>
      </c>
      <c r="B25" s="78" t="s">
        <v>242</v>
      </c>
      <c r="C25" s="31" t="s">
        <v>109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9" customFormat="1" ht="16.5" thickBot="1">
      <c r="A26" s="64">
        <v>22</v>
      </c>
      <c r="B26" s="263" t="s">
        <v>300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</row>
    <row r="27" spans="1:17" s="9" customFormat="1" ht="32.25" thickBot="1">
      <c r="A27" s="64">
        <v>23</v>
      </c>
      <c r="B27" s="34" t="s">
        <v>126</v>
      </c>
      <c r="C27" s="27" t="s">
        <v>109</v>
      </c>
      <c r="D27" s="27"/>
      <c r="E27" s="27"/>
      <c r="F27" s="27"/>
      <c r="G27" s="27"/>
      <c r="H27" s="27"/>
      <c r="I27" s="27"/>
      <c r="J27" s="27"/>
      <c r="K27" s="27"/>
      <c r="L27" s="27"/>
      <c r="M27" s="90" t="s">
        <v>290</v>
      </c>
      <c r="N27" s="90" t="s">
        <v>290</v>
      </c>
      <c r="O27" s="27">
        <v>1115.8</v>
      </c>
      <c r="P27" s="27">
        <v>1125.3</v>
      </c>
      <c r="Q27" s="27">
        <v>1135.8</v>
      </c>
    </row>
    <row r="28" spans="1:17" s="9" customFormat="1" ht="63.75" thickBot="1">
      <c r="A28" s="64">
        <v>24</v>
      </c>
      <c r="B28" s="34" t="s">
        <v>230</v>
      </c>
      <c r="C28" s="27" t="s">
        <v>110</v>
      </c>
      <c r="D28" s="27"/>
      <c r="E28" s="27"/>
      <c r="F28" s="27"/>
      <c r="G28" s="27"/>
      <c r="H28" s="27"/>
      <c r="I28" s="27"/>
      <c r="J28" s="27"/>
      <c r="K28" s="27"/>
      <c r="L28" s="27"/>
      <c r="M28" s="90" t="s">
        <v>290</v>
      </c>
      <c r="N28" s="90" t="s">
        <v>290</v>
      </c>
      <c r="O28" s="89">
        <f>O27/O5</f>
        <v>531.3333333333333</v>
      </c>
      <c r="P28" s="89">
        <f>P27/P5</f>
        <v>535.8571428571428</v>
      </c>
      <c r="Q28" s="89">
        <f>Q27/Q5</f>
        <v>540.8571428571428</v>
      </c>
    </row>
    <row r="29" spans="1:17" s="9" customFormat="1" ht="48" thickBot="1">
      <c r="A29" s="64">
        <v>25</v>
      </c>
      <c r="B29" s="80" t="s">
        <v>243</v>
      </c>
      <c r="C29" s="31" t="s">
        <v>143</v>
      </c>
      <c r="D29" s="31"/>
      <c r="E29" s="31"/>
      <c r="F29" s="31"/>
      <c r="G29" s="31"/>
      <c r="H29" s="31"/>
      <c r="I29" s="31"/>
      <c r="J29" s="31"/>
      <c r="K29" s="31"/>
      <c r="L29" s="31"/>
      <c r="M29" s="90" t="s">
        <v>290</v>
      </c>
      <c r="N29" s="90" t="s">
        <v>290</v>
      </c>
      <c r="O29" s="31">
        <v>0.7</v>
      </c>
      <c r="P29" s="31">
        <v>0.7</v>
      </c>
      <c r="Q29" s="96">
        <v>1</v>
      </c>
    </row>
    <row r="30" spans="1:17" s="9" customFormat="1" ht="126.75" thickBot="1">
      <c r="A30" s="64">
        <v>26</v>
      </c>
      <c r="B30" s="124" t="s">
        <v>21</v>
      </c>
      <c r="C30" s="31" t="s">
        <v>26</v>
      </c>
      <c r="D30" s="31"/>
      <c r="E30" s="31"/>
      <c r="F30" s="31"/>
      <c r="G30" s="31"/>
      <c r="H30" s="31"/>
      <c r="I30" s="31"/>
      <c r="J30" s="31"/>
      <c r="K30" s="31"/>
      <c r="L30" s="31"/>
      <c r="M30" s="90" t="s">
        <v>290</v>
      </c>
      <c r="N30" s="90" t="s">
        <v>290</v>
      </c>
      <c r="O30" s="96">
        <f>O29/O5*100</f>
        <v>33.33333333333333</v>
      </c>
      <c r="P30" s="96">
        <f>P29/P5*100</f>
        <v>33.33333333333333</v>
      </c>
      <c r="Q30" s="96">
        <f>Q29/Q5*100</f>
        <v>47.61904761904761</v>
      </c>
    </row>
    <row r="31" spans="1:17" s="9" customFormat="1" ht="16.5" thickBot="1">
      <c r="A31" s="64">
        <v>27</v>
      </c>
      <c r="B31" s="187" t="s">
        <v>326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s="9" customFormat="1" ht="32.25" thickBot="1">
      <c r="A32" s="64">
        <v>28</v>
      </c>
      <c r="B32" s="79" t="s">
        <v>231</v>
      </c>
      <c r="C32" s="118" t="s">
        <v>296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938.1</v>
      </c>
      <c r="Q32" s="31">
        <v>933.6</v>
      </c>
    </row>
    <row r="33" spans="1:17" s="9" customFormat="1" ht="32.25" thickBot="1">
      <c r="A33" s="64">
        <v>29</v>
      </c>
      <c r="B33" s="78" t="s">
        <v>22</v>
      </c>
      <c r="C33" s="118" t="s">
        <v>296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v>311.2</v>
      </c>
      <c r="Q33" s="31">
        <v>561.3</v>
      </c>
    </row>
    <row r="34" spans="1:17" s="9" customFormat="1" ht="63.75" thickBot="1">
      <c r="A34" s="64">
        <v>30</v>
      </c>
      <c r="B34" s="81" t="s">
        <v>233</v>
      </c>
      <c r="C34" s="31" t="s">
        <v>26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96">
        <f>P33/P32*100</f>
        <v>33.17343566783924</v>
      </c>
      <c r="Q34" s="96">
        <f>Q33/Q32*100</f>
        <v>60.122107969151664</v>
      </c>
    </row>
    <row r="35" spans="1:17" s="9" customFormat="1" ht="16.5" thickBot="1">
      <c r="A35" s="64">
        <v>31</v>
      </c>
      <c r="B35" s="79" t="s">
        <v>232</v>
      </c>
      <c r="C35" s="31" t="s">
        <v>109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v>62.3</v>
      </c>
      <c r="Q35" s="31">
        <v>48.2</v>
      </c>
    </row>
    <row r="36" spans="1:17" s="9" customFormat="1" ht="48" thickBot="1">
      <c r="A36" s="64">
        <v>32</v>
      </c>
      <c r="B36" s="78" t="s">
        <v>234</v>
      </c>
      <c r="C36" s="31" t="s">
        <v>110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96">
        <v>66.4</v>
      </c>
      <c r="Q36" s="96">
        <v>51.6</v>
      </c>
    </row>
    <row r="37" spans="1:17" s="9" customFormat="1" ht="16.5" thickBot="1">
      <c r="A37" s="64">
        <v>33</v>
      </c>
      <c r="B37" s="259" t="s">
        <v>301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4"/>
    </row>
    <row r="38" spans="1:17" s="9" customFormat="1" ht="32.25" thickBot="1">
      <c r="A38" s="64">
        <v>34</v>
      </c>
      <c r="B38" s="79" t="s">
        <v>231</v>
      </c>
      <c r="C38" s="118" t="s">
        <v>296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>
        <v>30.2</v>
      </c>
      <c r="Q38" s="31">
        <v>42.8</v>
      </c>
    </row>
    <row r="39" spans="1:17" s="9" customFormat="1" ht="32.25" thickBot="1">
      <c r="A39" s="64">
        <v>35</v>
      </c>
      <c r="B39" s="78" t="s">
        <v>22</v>
      </c>
      <c r="C39" s="118" t="s">
        <v>296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>
        <v>29.6</v>
      </c>
      <c r="Q39" s="31">
        <v>22.7</v>
      </c>
    </row>
    <row r="40" spans="1:17" s="9" customFormat="1" ht="63.75" thickBot="1">
      <c r="A40" s="64">
        <v>36</v>
      </c>
      <c r="B40" s="125" t="s">
        <v>330</v>
      </c>
      <c r="C40" s="31" t="s">
        <v>26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96">
        <f>P39/P38*100</f>
        <v>98.0132450331126</v>
      </c>
      <c r="Q40" s="96">
        <f>Q39/Q38*100</f>
        <v>53.0373831775701</v>
      </c>
    </row>
    <row r="41" spans="1:17" s="9" customFormat="1" ht="16.5" thickBot="1">
      <c r="A41" s="64">
        <v>37</v>
      </c>
      <c r="B41" s="79" t="s">
        <v>232</v>
      </c>
      <c r="C41" s="31" t="s">
        <v>109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v>6.8</v>
      </c>
      <c r="Q41" s="31">
        <v>1.7</v>
      </c>
    </row>
    <row r="42" spans="1:17" s="9" customFormat="1" ht="48" thickBot="1">
      <c r="A42" s="64">
        <v>38</v>
      </c>
      <c r="B42" s="126" t="s">
        <v>331</v>
      </c>
      <c r="C42" s="31" t="s">
        <v>110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96">
        <v>225.2</v>
      </c>
      <c r="Q42" s="117">
        <v>39.7</v>
      </c>
    </row>
    <row r="43" spans="1:17" s="9" customFormat="1" ht="16.5" thickBot="1">
      <c r="A43" s="64">
        <v>39</v>
      </c>
      <c r="B43" s="259" t="s">
        <v>302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/>
    </row>
    <row r="44" spans="1:17" s="9" customFormat="1" ht="32.25" thickBot="1">
      <c r="A44" s="64">
        <v>40</v>
      </c>
      <c r="B44" s="79" t="s">
        <v>231</v>
      </c>
      <c r="C44" s="118" t="s">
        <v>296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v>65.8</v>
      </c>
      <c r="Q44" s="31">
        <v>65.2</v>
      </c>
    </row>
    <row r="45" spans="1:17" s="9" customFormat="1" ht="32.25" thickBot="1">
      <c r="A45" s="64">
        <v>41</v>
      </c>
      <c r="B45" s="78" t="s">
        <v>22</v>
      </c>
      <c r="C45" s="118" t="s">
        <v>296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v>31.2</v>
      </c>
      <c r="Q45" s="31">
        <v>27.2</v>
      </c>
    </row>
    <row r="46" spans="1:17" s="9" customFormat="1" ht="63.75" thickBot="1">
      <c r="A46" s="64">
        <v>42</v>
      </c>
      <c r="B46" s="125" t="s">
        <v>332</v>
      </c>
      <c r="C46" s="31" t="s">
        <v>26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96">
        <f>P45/P44*100</f>
        <v>47.41641337386018</v>
      </c>
      <c r="Q46" s="96">
        <f>Q45/Q44*100</f>
        <v>41.717791411042946</v>
      </c>
    </row>
    <row r="47" spans="1:17" s="9" customFormat="1" ht="16.5" thickBot="1">
      <c r="A47" s="64">
        <v>43</v>
      </c>
      <c r="B47" s="79" t="s">
        <v>232</v>
      </c>
      <c r="C47" s="31" t="s">
        <v>109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95">
        <v>3.5</v>
      </c>
      <c r="Q47" s="31">
        <v>2.3</v>
      </c>
    </row>
    <row r="48" spans="1:17" s="9" customFormat="1" ht="48" thickBot="1">
      <c r="A48" s="64">
        <v>44</v>
      </c>
      <c r="B48" s="126" t="s">
        <v>333</v>
      </c>
      <c r="C48" s="31" t="s">
        <v>110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96">
        <v>53</v>
      </c>
      <c r="Q48" s="117">
        <v>35.3</v>
      </c>
    </row>
    <row r="49" spans="1:17" s="9" customFormat="1" ht="16.5" thickBot="1">
      <c r="A49" s="64">
        <v>45</v>
      </c>
      <c r="B49" s="259" t="s">
        <v>303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4"/>
    </row>
    <row r="50" spans="1:17" s="9" customFormat="1" ht="32.25" thickBot="1">
      <c r="A50" s="64">
        <v>46</v>
      </c>
      <c r="B50" s="79" t="s">
        <v>231</v>
      </c>
      <c r="C50" s="118" t="s">
        <v>296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>
        <v>127.7</v>
      </c>
      <c r="Q50" s="31">
        <v>130.5</v>
      </c>
    </row>
    <row r="51" spans="1:17" s="9" customFormat="1" ht="32.25" thickBot="1">
      <c r="A51" s="64">
        <v>47</v>
      </c>
      <c r="B51" s="78" t="s">
        <v>22</v>
      </c>
      <c r="C51" s="118" t="s">
        <v>296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>
        <v>36.7</v>
      </c>
      <c r="Q51" s="31">
        <v>77.5</v>
      </c>
    </row>
    <row r="52" spans="1:17" s="9" customFormat="1" ht="63.75" thickBot="1">
      <c r="A52" s="64">
        <v>48</v>
      </c>
      <c r="B52" s="125" t="s">
        <v>334</v>
      </c>
      <c r="C52" s="31" t="s">
        <v>26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96">
        <f>P51/P50*100</f>
        <v>28.739232576350826</v>
      </c>
      <c r="Q52" s="96">
        <f>Q51/Q50*100</f>
        <v>59.38697318007663</v>
      </c>
    </row>
    <row r="53" spans="1:17" s="9" customFormat="1" ht="16.5" thickBot="1">
      <c r="A53" s="64">
        <v>49</v>
      </c>
      <c r="B53" s="79" t="s">
        <v>232</v>
      </c>
      <c r="C53" s="31" t="s">
        <v>109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>
        <v>8.7</v>
      </c>
      <c r="Q53" s="31">
        <v>3.8</v>
      </c>
    </row>
    <row r="54" spans="1:17" s="9" customFormat="1" ht="48" thickBot="1">
      <c r="A54" s="64">
        <v>50</v>
      </c>
      <c r="B54" s="126" t="s">
        <v>335</v>
      </c>
      <c r="C54" s="31" t="s">
        <v>110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96">
        <v>68.1</v>
      </c>
      <c r="Q54" s="96">
        <v>29.1</v>
      </c>
    </row>
    <row r="55" spans="1:2" ht="15.75">
      <c r="A55" s="48"/>
      <c r="B55" s="45" t="s">
        <v>79</v>
      </c>
    </row>
    <row r="56" spans="1:17" ht="15" customHeight="1">
      <c r="A56" s="49"/>
      <c r="B56" s="231" t="s">
        <v>125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</row>
    <row r="57" spans="1:17" ht="15" customHeight="1">
      <c r="A57" s="65"/>
      <c r="B57" s="231" t="s">
        <v>155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</row>
    <row r="58" spans="1:17" ht="33" customHeight="1">
      <c r="A58" s="65"/>
      <c r="B58" s="231" t="s">
        <v>23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</row>
    <row r="59" spans="1:17" ht="15" customHeight="1">
      <c r="A59" s="65"/>
      <c r="B59" s="231" t="s">
        <v>235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</row>
    <row r="60" spans="1:17" ht="15.75">
      <c r="A60" s="49"/>
      <c r="B60" s="261" t="s">
        <v>150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</row>
    <row r="61" spans="1:17" s="20" customFormat="1" ht="15" customHeight="1">
      <c r="A61" s="49"/>
      <c r="B61" s="252" t="s">
        <v>24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</row>
    <row r="62" spans="1:17" ht="15">
      <c r="A62" s="47"/>
      <c r="B62" s="211" t="s">
        <v>236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</row>
    <row r="63" spans="2:17" ht="15">
      <c r="B63" s="215" t="s">
        <v>151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</row>
    <row r="64" spans="2:17" ht="33" customHeight="1">
      <c r="B64" s="215" t="s">
        <v>25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</row>
    <row r="103" ht="15">
      <c r="B103" s="13"/>
    </row>
    <row r="104" ht="15">
      <c r="B104" s="13"/>
    </row>
    <row r="105" ht="15">
      <c r="B105" s="13"/>
    </row>
    <row r="106" ht="15">
      <c r="B106" s="13"/>
    </row>
    <row r="107" ht="15">
      <c r="B107" s="13"/>
    </row>
  </sheetData>
  <sheetProtection/>
  <mergeCells count="20">
    <mergeCell ref="B64:Q64"/>
    <mergeCell ref="B61:Q61"/>
    <mergeCell ref="B1:Q1"/>
    <mergeCell ref="B60:Q60"/>
    <mergeCell ref="B56:Q56"/>
    <mergeCell ref="B4:Q4"/>
    <mergeCell ref="B26:Q26"/>
    <mergeCell ref="B57:Q57"/>
    <mergeCell ref="B31:Q31"/>
    <mergeCell ref="B59:Q59"/>
    <mergeCell ref="M12:Q12"/>
    <mergeCell ref="M14:Q14"/>
    <mergeCell ref="M16:Q16"/>
    <mergeCell ref="M18:Q18"/>
    <mergeCell ref="B62:Q62"/>
    <mergeCell ref="B63:Q63"/>
    <mergeCell ref="B37:Q37"/>
    <mergeCell ref="B43:Q43"/>
    <mergeCell ref="B49:Q49"/>
    <mergeCell ref="B58:Q5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Vania Etropolska</cp:lastModifiedBy>
  <cp:lastPrinted>2012-09-07T05:07:48Z</cp:lastPrinted>
  <dcterms:created xsi:type="dcterms:W3CDTF">2011-05-01T09:55:58Z</dcterms:created>
  <dcterms:modified xsi:type="dcterms:W3CDTF">2012-09-07T13:47:16Z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