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\_SocDemogr\6 POVERTY\10. RussianProject\HBS Consultant\Report 2016\"/>
    </mc:Choice>
  </mc:AlternateContent>
  <bookViews>
    <workbookView xWindow="0" yWindow="0" windowWidth="14115" windowHeight="2580" activeTab="1"/>
  </bookViews>
  <sheets>
    <sheet name="COICOP" sheetId="1" r:id="rId1"/>
    <sheet name="не КИПЦ" sheetId="2" r:id="rId2"/>
    <sheet name="сводная 1" sheetId="4" r:id="rId3"/>
    <sheet name="сводная 2" sheetId="3" r:id="rId4"/>
  </sheets>
  <calcPr calcId="162913"/>
</workbook>
</file>

<file path=xl/calcChain.xml><?xml version="1.0" encoding="utf-8"?>
<calcChain xmlns="http://schemas.openxmlformats.org/spreadsheetml/2006/main">
  <c r="AL6" i="1" l="1"/>
  <c r="V8" i="4" l="1"/>
  <c r="AQ57" i="1"/>
  <c r="AQ44" i="1"/>
  <c r="AQ29" i="1"/>
  <c r="AQ15" i="1"/>
  <c r="AN8" i="1"/>
  <c r="V16" i="4"/>
  <c r="V14" i="4"/>
  <c r="V15" i="4"/>
  <c r="T15" i="4"/>
  <c r="V10" i="4"/>
  <c r="V13" i="4"/>
  <c r="V12" i="4"/>
  <c r="V11" i="4"/>
  <c r="V9" i="4"/>
  <c r="V7" i="4"/>
  <c r="V6" i="4"/>
  <c r="V5" i="4"/>
  <c r="O16" i="4"/>
  <c r="O15" i="4"/>
  <c r="O14" i="4"/>
  <c r="O13" i="4"/>
  <c r="O12" i="4"/>
  <c r="O11" i="4"/>
  <c r="O10" i="4"/>
  <c r="O9" i="4"/>
  <c r="O8" i="4"/>
  <c r="O7" i="4"/>
  <c r="O6" i="4"/>
  <c r="O5" i="4"/>
  <c r="H9" i="4"/>
  <c r="H8" i="4"/>
  <c r="H7" i="4"/>
  <c r="H6" i="4"/>
  <c r="H10" i="4"/>
  <c r="H16" i="4"/>
  <c r="H15" i="4"/>
  <c r="H14" i="4"/>
  <c r="H13" i="4"/>
  <c r="H12" i="4"/>
  <c r="H11" i="4"/>
  <c r="H5" i="4"/>
  <c r="N8" i="4"/>
  <c r="N16" i="4"/>
  <c r="N15" i="4"/>
  <c r="N14" i="4"/>
  <c r="N13" i="4"/>
  <c r="N12" i="4"/>
  <c r="N11" i="4"/>
  <c r="N10" i="4"/>
  <c r="N9" i="4"/>
  <c r="N7" i="4"/>
  <c r="N6" i="4"/>
  <c r="N5" i="4"/>
  <c r="G16" i="4"/>
  <c r="G15" i="4"/>
  <c r="G14" i="4"/>
  <c r="G13" i="4"/>
  <c r="G12" i="4"/>
  <c r="G11" i="4"/>
  <c r="G10" i="4"/>
  <c r="G9" i="4"/>
  <c r="G8" i="4"/>
  <c r="G7" i="4"/>
  <c r="G6" i="4"/>
  <c r="G5" i="4"/>
  <c r="T14" i="4"/>
  <c r="T12" i="4"/>
  <c r="T8" i="4"/>
  <c r="T6" i="4"/>
  <c r="T5" i="4"/>
  <c r="M16" i="4"/>
  <c r="M15" i="4"/>
  <c r="M14" i="4"/>
  <c r="M13" i="4"/>
  <c r="M12" i="4"/>
  <c r="M11" i="4"/>
  <c r="M10" i="4"/>
  <c r="M9" i="4"/>
  <c r="M8" i="4"/>
  <c r="M7" i="4"/>
  <c r="M6" i="4"/>
  <c r="M5" i="4"/>
  <c r="F16" i="4"/>
  <c r="F15" i="4"/>
  <c r="F14" i="4"/>
  <c r="F13" i="4"/>
  <c r="F12" i="4"/>
  <c r="F11" i="4"/>
  <c r="F10" i="4"/>
  <c r="F9" i="4"/>
  <c r="F8" i="4"/>
  <c r="F7" i="4"/>
  <c r="F6" i="4"/>
  <c r="F5" i="4"/>
  <c r="S10" i="4"/>
  <c r="S16" i="4"/>
  <c r="S15" i="4"/>
  <c r="S14" i="4"/>
  <c r="S13" i="4"/>
  <c r="S12" i="4"/>
  <c r="S11" i="4"/>
  <c r="S9" i="4"/>
  <c r="S8" i="4"/>
  <c r="S7" i="4"/>
  <c r="S6" i="4"/>
  <c r="S5" i="4"/>
  <c r="L15" i="4"/>
  <c r="L10" i="4"/>
  <c r="L7" i="4"/>
  <c r="S219" i="1"/>
  <c r="S208" i="1"/>
  <c r="S198" i="1"/>
  <c r="S163" i="1"/>
  <c r="S153" i="1"/>
  <c r="S148" i="1"/>
  <c r="S126" i="1"/>
  <c r="S85" i="1"/>
  <c r="S54" i="1"/>
  <c r="S42" i="1"/>
  <c r="S29" i="1"/>
  <c r="S18" i="1"/>
  <c r="Q7" i="1"/>
  <c r="L16" i="4"/>
  <c r="L13" i="4"/>
  <c r="L14" i="4"/>
  <c r="L12" i="4"/>
  <c r="L11" i="4"/>
  <c r="L9" i="4"/>
  <c r="L8" i="4"/>
  <c r="L6" i="4"/>
  <c r="L5" i="4"/>
  <c r="E16" i="4"/>
  <c r="E15" i="4"/>
  <c r="E14" i="4"/>
  <c r="E13" i="4"/>
  <c r="E12" i="4"/>
  <c r="E11" i="4"/>
  <c r="E10" i="4"/>
  <c r="E9" i="4"/>
  <c r="E8" i="4"/>
  <c r="E7" i="4"/>
  <c r="E6" i="4"/>
  <c r="E5" i="4"/>
  <c r="R16" i="4"/>
  <c r="R15" i="4"/>
  <c r="R14" i="4"/>
  <c r="R13" i="4"/>
  <c r="R12" i="4"/>
  <c r="R11" i="4"/>
  <c r="R10" i="4"/>
  <c r="R9" i="4"/>
  <c r="R8" i="4"/>
  <c r="R7" i="4"/>
  <c r="R6" i="4"/>
  <c r="R5" i="4"/>
  <c r="K16" i="4"/>
  <c r="K15" i="4"/>
  <c r="K14" i="4"/>
  <c r="K13" i="4"/>
  <c r="K12" i="4"/>
  <c r="K11" i="4"/>
  <c r="K10" i="4"/>
  <c r="K9" i="4"/>
  <c r="K8" i="4"/>
  <c r="K7" i="4"/>
  <c r="K6" i="4"/>
  <c r="K5" i="4"/>
  <c r="D16" i="4"/>
  <c r="D15" i="4"/>
  <c r="D14" i="4"/>
  <c r="D13" i="4"/>
  <c r="D12" i="4"/>
  <c r="D11" i="4"/>
  <c r="D10" i="4"/>
  <c r="D9" i="4"/>
  <c r="D8" i="4"/>
  <c r="D7" i="4"/>
  <c r="D6" i="4"/>
  <c r="D5" i="4"/>
  <c r="W16" i="4"/>
  <c r="W15" i="4"/>
  <c r="W14" i="4"/>
  <c r="W13" i="4"/>
  <c r="W12" i="4"/>
  <c r="W11" i="4"/>
  <c r="W10" i="4"/>
  <c r="W9" i="4"/>
  <c r="W8" i="4"/>
  <c r="W7" i="4"/>
  <c r="P7" i="4"/>
  <c r="E7" i="1"/>
  <c r="P5" i="4"/>
  <c r="P16" i="4"/>
  <c r="P15" i="4"/>
  <c r="P14" i="4"/>
  <c r="P13" i="4"/>
  <c r="P12" i="4"/>
  <c r="P11" i="4"/>
  <c r="P10" i="4"/>
  <c r="P9" i="4"/>
  <c r="P8" i="4"/>
  <c r="P6" i="4"/>
  <c r="I14" i="4"/>
  <c r="I13" i="4"/>
  <c r="I12" i="4"/>
  <c r="I11" i="4"/>
  <c r="I10" i="4"/>
  <c r="I9" i="4"/>
  <c r="I8" i="4"/>
  <c r="I7" i="4"/>
  <c r="I6" i="4"/>
  <c r="I5" i="4"/>
  <c r="I16" i="4"/>
  <c r="I15" i="4"/>
  <c r="W6" i="4"/>
  <c r="W5" i="4"/>
  <c r="Q18" i="4"/>
  <c r="J18" i="4"/>
  <c r="S239" i="1" l="1"/>
  <c r="V18" i="4"/>
  <c r="O18" i="4"/>
  <c r="N18" i="4"/>
  <c r="M18" i="4"/>
  <c r="S18" i="4"/>
  <c r="L18" i="4"/>
  <c r="R18" i="4"/>
  <c r="K18" i="4"/>
  <c r="D18" i="4"/>
  <c r="W18" i="4"/>
  <c r="P18" i="4"/>
  <c r="I18" i="4"/>
  <c r="H18" i="4"/>
  <c r="G18" i="4"/>
  <c r="F18" i="4"/>
  <c r="E18" i="4"/>
  <c r="X214" i="1"/>
  <c r="T16" i="4" s="1"/>
  <c r="X181" i="1"/>
  <c r="T13" i="4" s="1"/>
  <c r="X136" i="1"/>
  <c r="T11" i="4" s="1"/>
  <c r="X121" i="1"/>
  <c r="T10" i="4" s="1"/>
  <c r="X106" i="1"/>
  <c r="X98" i="1"/>
  <c r="X97" i="1"/>
  <c r="X90" i="1"/>
  <c r="X83" i="1"/>
  <c r="X45" i="1"/>
  <c r="X44" i="1"/>
  <c r="X8" i="1" s="1"/>
  <c r="D9" i="3" s="1"/>
  <c r="X37" i="1"/>
  <c r="R8" i="1"/>
  <c r="C9" i="3" s="1"/>
  <c r="T9" i="4" l="1"/>
  <c r="T7" i="4"/>
  <c r="T18" i="4" s="1"/>
  <c r="L8" i="1"/>
  <c r="B9" i="3" s="1"/>
  <c r="H9" i="3" l="1"/>
  <c r="AM6" i="1"/>
  <c r="AM7" i="1"/>
  <c r="H7" i="3" s="1"/>
  <c r="E7" i="3"/>
  <c r="M48" i="2" l="1"/>
  <c r="M30" i="2"/>
  <c r="M7" i="2" s="1"/>
  <c r="L6" i="2"/>
  <c r="K7" i="1" l="1"/>
  <c r="B7" i="3" s="1"/>
  <c r="J6" i="1"/>
  <c r="B6" i="3" s="1"/>
  <c r="B7" i="2" l="1"/>
  <c r="D6" i="1" l="1"/>
  <c r="E6" i="3" s="1"/>
  <c r="W7" i="1"/>
  <c r="D7" i="3" s="1"/>
  <c r="V6" i="1"/>
  <c r="D6" i="3" s="1"/>
  <c r="AH7" i="1" l="1"/>
  <c r="G7" i="3" s="1"/>
  <c r="AG6" i="1"/>
  <c r="G6" i="3" s="1"/>
  <c r="AC7" i="1"/>
  <c r="F7" i="3" s="1"/>
  <c r="C7" i="3"/>
  <c r="P6" i="1"/>
  <c r="C6" i="3" s="1"/>
  <c r="H6" i="3" l="1"/>
  <c r="AB6" i="1"/>
  <c r="F6" i="3" s="1"/>
  <c r="F8" i="1"/>
  <c r="E9" i="3" s="1"/>
</calcChain>
</file>

<file path=xl/comments1.xml><?xml version="1.0" encoding="utf-8"?>
<comments xmlns="http://schemas.openxmlformats.org/spreadsheetml/2006/main">
  <authors>
    <author>Admin</author>
  </authors>
  <commentList>
    <comment ref="Z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Классификая индивидуального  
  потребления  по целям (КИПЦ).
  Издание  ООН.  Стр. 75-113</t>
        </r>
      </text>
    </comment>
    <comment ref="AK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b/>
            <sz val="9"/>
            <color indexed="81"/>
            <rFont val="Tahoma"/>
            <family val="2"/>
            <charset val="204"/>
          </rPr>
          <t>отсутствуют группы:</t>
        </r>
        <r>
          <rPr>
            <sz val="9"/>
            <color indexed="81"/>
            <rFont val="Tahoma"/>
            <family val="2"/>
            <charset val="204"/>
          </rPr>
          <t xml:space="preserve">
   04.2  - Условно начисленная арендная плата за жилищные услуги  
   09.3  - Другие товары и оборудование для отдыха, сады  и дом  животные
   09.4  - Услуги по организации отдыха  культурных мероприятий
   10.2-10.5  -  Образование по уровням
   12.2  - Проституция  (находится  в другой группе - стесняются обособить)
  </t>
        </r>
        <r>
          <rPr>
            <b/>
            <sz val="9"/>
            <color indexed="81"/>
            <rFont val="Tahoma"/>
            <family val="2"/>
            <charset val="204"/>
          </rPr>
          <t xml:space="preserve">  добавлена группа:    </t>
        </r>
        <r>
          <rPr>
            <sz val="9"/>
            <color indexed="81"/>
            <rFont val="Tahoma"/>
            <family val="2"/>
            <charset val="204"/>
          </rPr>
          <t>12.7 - Карманные деньги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- Выделена прочая алкогольная продукция
 - Покупка автомобилей:  новых (1) и подержанных (2)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отсутствует класс "Наркотики"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</t>
        </r>
        <r>
          <rPr>
            <b/>
            <sz val="9"/>
            <color indexed="81"/>
            <rFont val="Tahoma"/>
            <family val="2"/>
            <charset val="204"/>
          </rPr>
          <t xml:space="preserve"> отсутствуют классы:
 </t>
        </r>
        <r>
          <rPr>
            <sz val="9"/>
            <color indexed="81"/>
            <rFont val="Tahoma"/>
            <family val="2"/>
            <charset val="204"/>
          </rPr>
          <t xml:space="preserve"> 1. наркотические средства  - 1
  2. другие виды арендной платы   - 1
  3. условно исчисленная арендная плата  - 2
  4. детализация коммунальных услуг  - 3
  5. горячее водоснабжение   - 1
  6. один уровень образования   -1
  7. проституция   - 1
  8. финансовые услуги посредников  - 1</t>
        </r>
      </text>
    </comment>
    <comment ref="AG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отсутствует класс 12.1 
  Услуги финансовых посредников</t>
        </r>
      </text>
    </comment>
    <comment ref="AL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</t>
        </r>
        <r>
          <rPr>
            <b/>
            <sz val="9"/>
            <color indexed="81"/>
            <rFont val="Tahoma"/>
            <family val="2"/>
            <charset val="204"/>
          </rPr>
          <t>отдельно выделены классы:    (+ 16 классов)</t>
        </r>
        <r>
          <rPr>
            <sz val="9"/>
            <color indexed="81"/>
            <rFont val="Tahoma"/>
            <family val="2"/>
            <charset val="204"/>
          </rPr>
          <t xml:space="preserve">
  Одежда мужская - женская - детская - для новорожденных (+ 3 класса)
  Обувь мужская - женская - детская - принадлежности / обуви (+ 3 класса)
  Инструменты и инвентарь для дома и декоративного сада у дома  (+  2 класса)
  Лечение в стационаре разбито на 3 класса (+ 2 класса)
  Аппаратура и принадлежности для культуры и отдыха  (+ 4 класса)
  Карманные деньги  ( + 1  класс)
  12.3 - Оплата детских дошкольных учреждений   ( + 1 класс)
  </t>
        </r>
        <r>
          <rPr>
            <b/>
            <sz val="9"/>
            <color indexed="81"/>
            <rFont val="Tahoma"/>
            <family val="2"/>
            <charset val="204"/>
          </rPr>
          <t xml:space="preserve">отсутствуют классы:                 (- 14 классов)
</t>
        </r>
        <r>
          <rPr>
            <sz val="9"/>
            <color indexed="81"/>
            <rFont val="Tahoma"/>
            <family val="2"/>
            <charset val="204"/>
          </rPr>
          <t xml:space="preserve">  04.1 - Прочие виды фактической арендной платы  ( - 1 класс)
  04.2 - Условно начисленная арендная плата   (- 2  класса)
  09.3 - Другие товары и оборудование для отдыха, сады  и домашние животные (-5 классов)
  09.4 - Услуги по организации отдыха  культурных мероприятий  (- 3 класса)
  10.3 - Объединены среднее и среднее профессиональное образование ( -  1 класс)
  12.2 - Проституция  ( - 1 класс)
  12.5 - нет одного класса по финансовым услугам   ( - 1 класс)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- медицинские услуги немедицинского профиля = код 800
  - автомобили подержанные = код 801
  - газовое моторное топливо = код 802
  - религиозные издания = код 803</t>
        </r>
      </text>
    </comment>
    <comment ref="AM3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категории по одежде:
 1. верхняя одежда
 2. нательная одежда
 3. головные уборы
 4. белье
 5. чулочно-носочные изделия</t>
        </r>
      </text>
    </comment>
    <comment ref="AM4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категории по обуви:
 1.осенне-зимняя обувь
 2. летняя обувь
 3. спортивная обувь
 4. прочая обувь</t>
        </r>
      </text>
    </comment>
    <comment ref="AF59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не рассматривается в Обследовании бюджетов домохозяйств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-  услуги немедицинского профиля = код 800</t>
        </r>
      </text>
    </comment>
    <comment ref="F1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 автомобили подержанные = код 801</t>
        </r>
      </text>
    </comment>
    <comment ref="F1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 газовое моторное топливо = код 802</t>
        </r>
      </text>
    </comment>
    <comment ref="F22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религиозные издания = код 803</t>
        </r>
      </text>
    </comment>
    <comment ref="C2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 Обследовании бюджетов домашних хозяйств не рассматривается</t>
        </r>
      </text>
    </comment>
    <comment ref="AF2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 Обследовании бюджетов домашних хозяйств не рассматривается</t>
        </r>
      </text>
    </comment>
    <comment ref="C23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 Обследовании бюджетов домашних хозяйств не рассматриваются. </t>
        </r>
      </text>
    </comment>
    <comment ref="AF23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 Обследовании бюджетов домашних хозяйств не рассматриваются.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L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1.4 - корм для скота</t>
        </r>
      </text>
    </comment>
    <comment ref="M21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по услугам кодировка трехзначная:   
  формально - классы, а фактически - 
  категории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класс "Наркотики"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  </t>
        </r>
        <r>
          <rPr>
            <b/>
            <sz val="9"/>
            <color indexed="81"/>
            <rFont val="Tahoma"/>
            <family val="2"/>
            <charset val="204"/>
          </rPr>
          <t>отсутствуют классы:</t>
        </r>
        <r>
          <rPr>
            <sz val="9"/>
            <color indexed="81"/>
            <rFont val="Tahoma"/>
            <charset val="1"/>
          </rPr>
          <t xml:space="preserve">
  1. наркотические средства  - 1
  2. арендная плата   - 1
  3. условно исчисленная арендная плата  - 2
  4. детализация коммунальных услуг  - 3
  5. горячее водоснабжение   - 1
  6. один уровень образования   -1
  7. проституция   - 1
  8. финансовые услуги посредников  - 1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- Выделена прочая алкогольная продукция
 - Покупка автомобилей:  новых (1) и подержанных (2)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отсутствует класс 12.1 
  Услуги финансовых посредников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  полная  чехарда с классами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посчитаны по маркированному списку</t>
        </r>
      </text>
    </comment>
  </commentList>
</comments>
</file>

<file path=xl/sharedStrings.xml><?xml version="1.0" encoding="utf-8"?>
<sst xmlns="http://schemas.openxmlformats.org/spreadsheetml/2006/main" count="1913" uniqueCount="845">
  <si>
    <t>01</t>
  </si>
  <si>
    <t>01.1</t>
  </si>
  <si>
    <t>01.2</t>
  </si>
  <si>
    <t>Продукты питания и безалкогольные напитки</t>
  </si>
  <si>
    <t>Продукты питания</t>
  </si>
  <si>
    <t>Безалкогольные напитки</t>
  </si>
  <si>
    <t>Алкогольные напитки, табачные изделия и наркотические средства</t>
  </si>
  <si>
    <t>02</t>
  </si>
  <si>
    <t>02.1</t>
  </si>
  <si>
    <t>02.2</t>
  </si>
  <si>
    <t>02.3</t>
  </si>
  <si>
    <t>Алкогольные напитки</t>
  </si>
  <si>
    <t>Табачные изделия</t>
  </si>
  <si>
    <t>Наркотические средства</t>
  </si>
  <si>
    <t>03</t>
  </si>
  <si>
    <t>03.1</t>
  </si>
  <si>
    <t>03.2</t>
  </si>
  <si>
    <t>Одежда и обувь</t>
  </si>
  <si>
    <t>Одежда</t>
  </si>
  <si>
    <t>Обувь</t>
  </si>
  <si>
    <t>Жилищные услуги, вода, электричество, газ и другие виды топлива</t>
  </si>
  <si>
    <t>04</t>
  </si>
  <si>
    <t>04.1</t>
  </si>
  <si>
    <t>04.2</t>
  </si>
  <si>
    <t>04.3</t>
  </si>
  <si>
    <t>04.4</t>
  </si>
  <si>
    <t>04.5</t>
  </si>
  <si>
    <t>Фактическая арендная плата за жилье</t>
  </si>
  <si>
    <t>Условно исчисленная арендная плата за жилье</t>
  </si>
  <si>
    <t>Обслуживание и ремонт жилых помещений</t>
  </si>
  <si>
    <t>Водоснабжение и другие услуги, связанные с содержанием жилых помещений</t>
  </si>
  <si>
    <t>05</t>
  </si>
  <si>
    <t>Предметы домашнего обихода, бытовая техника и текущее обслуживание жилья</t>
  </si>
  <si>
    <t>Мебель, предметы домашего обихода, ковры и другие покрытия для полов</t>
  </si>
  <si>
    <t>Бытовые приборы</t>
  </si>
  <si>
    <t>Инструменты и приспособления, используемые в быту и садоводстве</t>
  </si>
  <si>
    <t>Товары и услуги, используемые в связи с ведением домашнего хозяйства</t>
  </si>
  <si>
    <t>05.1</t>
  </si>
  <si>
    <t>05.2</t>
  </si>
  <si>
    <t>05.3</t>
  </si>
  <si>
    <t>05.4</t>
  </si>
  <si>
    <t>05.6</t>
  </si>
  <si>
    <t>05.5</t>
  </si>
  <si>
    <t>Здравоохранение</t>
  </si>
  <si>
    <t>06</t>
  </si>
  <si>
    <t>Медикаменты, лечебное оборудование и аппаратура</t>
  </si>
  <si>
    <t>Амбулаторные услуги</t>
  </si>
  <si>
    <t>Услуги больниц</t>
  </si>
  <si>
    <t>06.1</t>
  </si>
  <si>
    <t>06.2</t>
  </si>
  <si>
    <t>06.3</t>
  </si>
  <si>
    <t>Транспорт</t>
  </si>
  <si>
    <t>07</t>
  </si>
  <si>
    <t>Покупка транспортных средств</t>
  </si>
  <si>
    <t>Эксплуатация личных транспортных средств</t>
  </si>
  <si>
    <t>Услуги транспорта</t>
  </si>
  <si>
    <t>07.1</t>
  </si>
  <si>
    <t>07.2</t>
  </si>
  <si>
    <t>07.3</t>
  </si>
  <si>
    <t>08</t>
  </si>
  <si>
    <t>Связь</t>
  </si>
  <si>
    <t>Почтовые услуги</t>
  </si>
  <si>
    <t>Телефонное и факсимильное оборудование</t>
  </si>
  <si>
    <t>Услуги телефонной и факсимильной связи</t>
  </si>
  <si>
    <t>08.1</t>
  </si>
  <si>
    <t>08.2</t>
  </si>
  <si>
    <t>08.3</t>
  </si>
  <si>
    <t>09</t>
  </si>
  <si>
    <t>Отдых и культура</t>
  </si>
  <si>
    <t>Аудиовизуальное оборудование и фотоаппаратура, оборудование для обработки информации</t>
  </si>
  <si>
    <t>Другие крупные товары длительного пользования для организации отдыха и культурных мероприятий</t>
  </si>
  <si>
    <t>Другие товары и оборудование для отдыха, садоводство  и домашние животные</t>
  </si>
  <si>
    <t>Услуги по организации отдыха  культурных мероприятий</t>
  </si>
  <si>
    <t>Газеты, книги и канцелярские товары</t>
  </si>
  <si>
    <t>Организация комплексного отдыха</t>
  </si>
  <si>
    <t>Образование</t>
  </si>
  <si>
    <t>10</t>
  </si>
  <si>
    <t>09.1</t>
  </si>
  <si>
    <t>09.2</t>
  </si>
  <si>
    <t>09.3</t>
  </si>
  <si>
    <t>09.4</t>
  </si>
  <si>
    <t>09.5</t>
  </si>
  <si>
    <t>09.6</t>
  </si>
  <si>
    <t>Дошкольное и начальное образование</t>
  </si>
  <si>
    <t>Среднее образование</t>
  </si>
  <si>
    <t>Продолженное среднее образование</t>
  </si>
  <si>
    <t>Высшее образование</t>
  </si>
  <si>
    <t>Образование, не подразделенное по ступеням</t>
  </si>
  <si>
    <t>10.1</t>
  </si>
  <si>
    <t>10.2</t>
  </si>
  <si>
    <t>10.3</t>
  </si>
  <si>
    <t>10.4</t>
  </si>
  <si>
    <t>10.5</t>
  </si>
  <si>
    <t>11</t>
  </si>
  <si>
    <t>Рестораны и гостиницы</t>
  </si>
  <si>
    <t>Услуги общественного питания</t>
  </si>
  <si>
    <t>Гостиничное обслуживание</t>
  </si>
  <si>
    <t>11.2</t>
  </si>
  <si>
    <t>11.1</t>
  </si>
  <si>
    <t>12</t>
  </si>
  <si>
    <t>Разные товары и услуги</t>
  </si>
  <si>
    <t>Бытовые товары и услуги</t>
  </si>
  <si>
    <t>Проституция</t>
  </si>
  <si>
    <t>Личное имущество, не отнесенное к другим категориям</t>
  </si>
  <si>
    <t>Социальная защита</t>
  </si>
  <si>
    <t>Страхование</t>
  </si>
  <si>
    <t>Финансовые услуги, не отнесенные к другим категориям</t>
  </si>
  <si>
    <t>Прочие услуги, не отнесенные к другим категориям</t>
  </si>
  <si>
    <t>12.1</t>
  </si>
  <si>
    <t>12.2</t>
  </si>
  <si>
    <t>12.3</t>
  </si>
  <si>
    <t>12.4</t>
  </si>
  <si>
    <t>12.5</t>
  </si>
  <si>
    <t>12.6</t>
  </si>
  <si>
    <t>12.7</t>
  </si>
  <si>
    <t>Электричество, газ и другие виды топлива</t>
  </si>
  <si>
    <t>47  групп  расходов  по целям</t>
  </si>
  <si>
    <t>КАЗАХСТАН</t>
  </si>
  <si>
    <t xml:space="preserve">РОССИЯ </t>
  </si>
  <si>
    <t>Алкогольные напитки, табачные изделия и наркотики</t>
  </si>
  <si>
    <t>Спиртные напитки</t>
  </si>
  <si>
    <t>Текущее содержание и ремонт жилого помещения</t>
  </si>
  <si>
    <t>Водоснабжение и другие коммунальные услуги</t>
  </si>
  <si>
    <t>Электроэнергия, газ и другие виды топлива</t>
  </si>
  <si>
    <t>Предметы домашнего обихода, повседневного ухода за домом и бытовая техника</t>
  </si>
  <si>
    <t xml:space="preserve">Мебель, предметы домашнего обихода, художественного оформления, ковры, другие покрытия для пола и их ремонт </t>
  </si>
  <si>
    <t>Текстильные изделия для дома</t>
  </si>
  <si>
    <t>Бытовые приборы, включая ремонт</t>
  </si>
  <si>
    <t>Инструменты и оборудование для сада и дома</t>
  </si>
  <si>
    <t>Товары и услуги для повседневного ухода за жильем</t>
  </si>
  <si>
    <t>Транспортные услуги</t>
  </si>
  <si>
    <t>Услуги телефонной и документальной связи</t>
  </si>
  <si>
    <t>Другие товары и оборудование для отдыха, сады  и домашние животные</t>
  </si>
  <si>
    <t>Газеты, книги и канцелярские принадлежности</t>
  </si>
  <si>
    <t xml:space="preserve">Среднее профессиональное образование </t>
  </si>
  <si>
    <t xml:space="preserve">Высшее профессиональное образование </t>
  </si>
  <si>
    <t xml:space="preserve">Образование, не определенное по уровню </t>
  </si>
  <si>
    <t>Гостиницы, кафе и рестораны</t>
  </si>
  <si>
    <t>Общественное питание</t>
  </si>
  <si>
    <t>Гостиничные услуги</t>
  </si>
  <si>
    <t>Другие  товары и услуги</t>
  </si>
  <si>
    <t>Личные  услуги</t>
  </si>
  <si>
    <t>Предметы личного обихода, не отнесенные к другим категориям</t>
  </si>
  <si>
    <t xml:space="preserve">Другие услуги, не отнесенные к перечисленным категориям </t>
  </si>
  <si>
    <t>Финансовые услуги</t>
  </si>
  <si>
    <t>МОЛДОВА</t>
  </si>
  <si>
    <t>Наркотики</t>
  </si>
  <si>
    <t>Оплата жилища и жилищно-коммунальных услуг</t>
  </si>
  <si>
    <t>Содержание и ремонт квартиры или дома</t>
  </si>
  <si>
    <t>Затраты, связанные с домовладеним</t>
  </si>
  <si>
    <t>Энергия</t>
  </si>
  <si>
    <t>Мебель, осветительные приборы, ковры</t>
  </si>
  <si>
    <t>Текстильные изделия</t>
  </si>
  <si>
    <t>Бытовые товары длительного пользования</t>
  </si>
  <si>
    <t>Мелкие  предметы домашнего потребления</t>
  </si>
  <si>
    <t>Инструменты и инвентарь для дома и декоративного сада у дома</t>
  </si>
  <si>
    <t>Ежедневный уход за домохозяйством</t>
  </si>
  <si>
    <t>Лечебные препараты, принадлежности, инвентарь</t>
  </si>
  <si>
    <t>Медицинские амбулаторные услуги</t>
  </si>
  <si>
    <t>Лечение в стационаре</t>
  </si>
  <si>
    <t>Транспортные средства</t>
  </si>
  <si>
    <t>Оснащение транспортных средств</t>
  </si>
  <si>
    <t>Телефоны, телефаксы и др. аппаратура дистанционной связи</t>
  </si>
  <si>
    <t>Аппаратура и принадлежности для культуры и отдыха</t>
  </si>
  <si>
    <t>Массовые мероприятия культуры и отдыха</t>
  </si>
  <si>
    <t>Печатная продукция</t>
  </si>
  <si>
    <t>Туризм групповой</t>
  </si>
  <si>
    <t>Плата за учебу</t>
  </si>
  <si>
    <t xml:space="preserve">  - Услуги по организации отдыха и спортивных мероприятий</t>
  </si>
  <si>
    <t xml:space="preserve">  - Услуги по организации  культурных мероприятий</t>
  </si>
  <si>
    <t xml:space="preserve">  - Азартные игры</t>
  </si>
  <si>
    <t>Расходы в пунктах общественного питания</t>
  </si>
  <si>
    <t>Гостиницы, жилье в местах отдыха</t>
  </si>
  <si>
    <t>Личная гигиена</t>
  </si>
  <si>
    <t>Предметы личного пользования</t>
  </si>
  <si>
    <t>Различные финансовые услуги</t>
  </si>
  <si>
    <t>Остальные услуги, ранее не выделенные</t>
  </si>
  <si>
    <t>Карманные деньги</t>
  </si>
  <si>
    <t xml:space="preserve">  - Хлебобулочные изделия и крупы</t>
  </si>
  <si>
    <t xml:space="preserve">  - Мясо</t>
  </si>
  <si>
    <t xml:space="preserve">  - Рыба и морепродукты</t>
  </si>
  <si>
    <t xml:space="preserve">  - Молочные изделия, сыр и яйца</t>
  </si>
  <si>
    <t xml:space="preserve">  - Масло и жиры</t>
  </si>
  <si>
    <t xml:space="preserve">  - Фрукты</t>
  </si>
  <si>
    <t xml:space="preserve">  - Овощи </t>
  </si>
  <si>
    <t xml:space="preserve">  - Сахар, джем, мед, шоколад и кондитер изделия </t>
  </si>
  <si>
    <t xml:space="preserve">  - Продукты питания, не отнесенные к др. категориям</t>
  </si>
  <si>
    <t xml:space="preserve">  - Кофе, чай и какао</t>
  </si>
  <si>
    <t xml:space="preserve">  - Минвода, прохладительные напитки, фруктовые и овощные соки</t>
  </si>
  <si>
    <t xml:space="preserve">  - Спиртные напитки</t>
  </si>
  <si>
    <t xml:space="preserve">  - Вино</t>
  </si>
  <si>
    <t xml:space="preserve">  - Пиво</t>
  </si>
  <si>
    <t xml:space="preserve">  - Водка и ликероводочные изделия</t>
  </si>
  <si>
    <t xml:space="preserve">  - Виноградные и плодово-ягодные вина</t>
  </si>
  <si>
    <t xml:space="preserve">  - Материалы для изготовления одежды</t>
  </si>
  <si>
    <t xml:space="preserve">  - Одежда мужская</t>
  </si>
  <si>
    <t xml:space="preserve">  - Одежда женская</t>
  </si>
  <si>
    <t xml:space="preserve">  - Одежда для детей</t>
  </si>
  <si>
    <t xml:space="preserve">  - Одежда для новорожденных</t>
  </si>
  <si>
    <t xml:space="preserve">  - Прочие принадлежности одежды и аксессуары</t>
  </si>
  <si>
    <t xml:space="preserve"> </t>
  </si>
  <si>
    <t xml:space="preserve">  - Обувь мужская</t>
  </si>
  <si>
    <t xml:space="preserve">  - Обувь женская</t>
  </si>
  <si>
    <t xml:space="preserve">  - Обувь детская</t>
  </si>
  <si>
    <t xml:space="preserve">  - Принадлежности для обуви</t>
  </si>
  <si>
    <t xml:space="preserve">  - Пошив, ремонт и прокат обуви</t>
  </si>
  <si>
    <t xml:space="preserve">  -  Плата за наем квартиры</t>
  </si>
  <si>
    <t xml:space="preserve">  - Оплата съемного жилья</t>
  </si>
  <si>
    <t xml:space="preserve">  </t>
  </si>
  <si>
    <t xml:space="preserve">  - Оплата проживания обучающихся вне места жит-ва</t>
  </si>
  <si>
    <t xml:space="preserve">  - Услуги по ремонту квартиры</t>
  </si>
  <si>
    <t xml:space="preserve">  - Строительные материалы, необходимые для косметического ремонта квартиры</t>
  </si>
  <si>
    <t xml:space="preserve">  - Вывоз мусора, санитарный сервис</t>
  </si>
  <si>
    <t xml:space="preserve">  - Водопровод и канализация</t>
  </si>
  <si>
    <t xml:space="preserve">  - Горячее водоснабжение</t>
  </si>
  <si>
    <t xml:space="preserve">  - "Общедомовые" затраты (лифт, подъезд…)</t>
  </si>
  <si>
    <t xml:space="preserve">  - Электричество</t>
  </si>
  <si>
    <t xml:space="preserve">  - Газ</t>
  </si>
  <si>
    <t xml:space="preserve">  - Твердое топливо</t>
  </si>
  <si>
    <t xml:space="preserve">  - Мебель, включая изготовление мебели</t>
  </si>
  <si>
    <t xml:space="preserve">  - Ковры, ковровые изделия и ковровые покрытия</t>
  </si>
  <si>
    <t xml:space="preserve">  - Ремонт мебели, ковров, ковровых изделий, предметов интерьера</t>
  </si>
  <si>
    <t xml:space="preserve">  - Крупные бытовые приборы, электр и неэлектр</t>
  </si>
  <si>
    <t xml:space="preserve">  - Мелкие электробытовые приборы</t>
  </si>
  <si>
    <t xml:space="preserve">  - Ремонт бытовых приборов</t>
  </si>
  <si>
    <t xml:space="preserve">  - Столовые принадлежности</t>
  </si>
  <si>
    <t xml:space="preserve">  - Кухонная и хозяйственная посуда, утварь</t>
  </si>
  <si>
    <t xml:space="preserve">  - Мелкие механические хозяйственные устройства</t>
  </si>
  <si>
    <t xml:space="preserve">  - Стеклянная, хрустальная, фаянсовая,   фарфоровая, керамическая посуда</t>
  </si>
  <si>
    <t xml:space="preserve">  - Ремонт посуды, столовых принадлежностей, хозяйственной утвари </t>
  </si>
  <si>
    <t xml:space="preserve">  - Электрические рабочие инструменты</t>
  </si>
  <si>
    <t xml:space="preserve">  - Мелкие инструменты и принадлежности</t>
  </si>
  <si>
    <t xml:space="preserve">  - Ремонт электрических хозпринадлежностей</t>
  </si>
  <si>
    <t xml:space="preserve">  - Ремонт мелких инструментов и принадлежност</t>
  </si>
  <si>
    <t xml:space="preserve">  - Бытовая химия и другие хозпринадлежности</t>
  </si>
  <si>
    <t xml:space="preserve">  - Оплата услуг по ведению хозяйства (включая     взносы на общественное страхование работников)</t>
  </si>
  <si>
    <t xml:space="preserve">  - Лекарства</t>
  </si>
  <si>
    <t xml:space="preserve">  - Предметы санитарии и гигиены</t>
  </si>
  <si>
    <t xml:space="preserve">  - Терапевтическое оснащение</t>
  </si>
  <si>
    <t xml:space="preserve">  - Платные услуги врачей</t>
  </si>
  <si>
    <t xml:space="preserve">  - Услуги стоматологические</t>
  </si>
  <si>
    <t xml:space="preserve">  - Услуги медицинских лабораторий, физиотерапевтические услуги и прочие услуги среднего медицинского персонала</t>
  </si>
  <si>
    <t xml:space="preserve">  - Лечение в стационаре</t>
  </si>
  <si>
    <t xml:space="preserve">  - Легковые автомобили и автоприцепы к ним, микроавтобусы</t>
  </si>
  <si>
    <t xml:space="preserve">  - Моторные средства передвижения</t>
  </si>
  <si>
    <t xml:space="preserve">  - Велосипеды</t>
  </si>
  <si>
    <t xml:space="preserve">  - Прочие средства передвижения</t>
  </si>
  <si>
    <t xml:space="preserve">  - Запасные части и принадлежности</t>
  </si>
  <si>
    <t xml:space="preserve">  - Горюче-смазочные материалы</t>
  </si>
  <si>
    <t xml:space="preserve">  - Услуги по ремонту и автосервису</t>
  </si>
  <si>
    <t xml:space="preserve">  - Прочие услуги, связанные с автотранспортом</t>
  </si>
  <si>
    <t xml:space="preserve">  - Услуги городского транспорта, включая такси</t>
  </si>
  <si>
    <t xml:space="preserve">  - Услуги междугороднего железнодорожного транспорта</t>
  </si>
  <si>
    <t xml:space="preserve">  - Услуги междугороднего автобусного транспорта</t>
  </si>
  <si>
    <t xml:space="preserve">  - Услуги воздушного транспорта</t>
  </si>
  <si>
    <t xml:space="preserve">  - Услуги морского и речного транспорта</t>
  </si>
  <si>
    <t xml:space="preserve">  - Прочие транспортные услуги</t>
  </si>
  <si>
    <t xml:space="preserve">  - Аппаратура для записи и воспроизведение звука и изображения</t>
  </si>
  <si>
    <t xml:space="preserve">  - Фото и видеооборудование, оптические приборы</t>
  </si>
  <si>
    <t xml:space="preserve">  - Аппаратура, применяемая для обработки данных</t>
  </si>
  <si>
    <t xml:space="preserve">  - Музыкальные инструменты; спортивный инвентарь длительного пользования</t>
  </si>
  <si>
    <t xml:space="preserve">  - Игры, игрушки, коллекционные предметы; мелкий инвентарь для спорта и отдыха</t>
  </si>
  <si>
    <t xml:space="preserve">  - Средства для записи изображения, кино, фото, звука</t>
  </si>
  <si>
    <t xml:space="preserve">  - Предметы для декоративного сада, огорода</t>
  </si>
  <si>
    <t xml:space="preserve">  - Домашние животные</t>
  </si>
  <si>
    <t xml:space="preserve">  - Ремонт оснастки и принадлежностей культуры и отдыха</t>
  </si>
  <si>
    <t xml:space="preserve">  - Посещение культурных мероприятий</t>
  </si>
  <si>
    <t xml:space="preserve">  - Расходы на культуру, спорт, телевидение, домашних животных</t>
  </si>
  <si>
    <t xml:space="preserve">  - Участие в азартных играх</t>
  </si>
  <si>
    <t>- Учебные пособия, книги</t>
  </si>
  <si>
    <t xml:space="preserve">  - Оплата начального образования</t>
  </si>
  <si>
    <t xml:space="preserve">  - Оплата среднего и среднего профессионального образования, колледжа</t>
  </si>
  <si>
    <t xml:space="preserve">  - Оплата высшего образования</t>
  </si>
  <si>
    <t xml:space="preserve">  - Оплата курсов, секций и т.п.</t>
  </si>
  <si>
    <t xml:space="preserve">  - Рестораны, кафе, бары</t>
  </si>
  <si>
    <t xml:space="preserve">  - Расхода на питание в столовых</t>
  </si>
  <si>
    <t xml:space="preserve">  - Приборы и средства личной гигиены</t>
  </si>
  <si>
    <t xml:space="preserve">  - Остальные персональные услуги  (проститутки)</t>
  </si>
  <si>
    <t xml:space="preserve">  - Услуги в сфере личной гигиены</t>
  </si>
  <si>
    <t xml:space="preserve">  - Бижутерия, часы (включая починку)</t>
  </si>
  <si>
    <t xml:space="preserve">  - Предметы дорожные и галантерейные (включая починку) и прочие предметы</t>
  </si>
  <si>
    <t xml:space="preserve">  - Социальная защита</t>
  </si>
  <si>
    <t xml:space="preserve">  - Оплата ясель, детского сада; расходы на их нужды; социальная опека</t>
  </si>
  <si>
    <t xml:space="preserve">  - Жизни, здоровья</t>
  </si>
  <si>
    <t xml:space="preserve">  - Жилья</t>
  </si>
  <si>
    <t xml:space="preserve">  - От болезней и несчастных случаев</t>
  </si>
  <si>
    <t xml:space="preserve">  - Транспорта</t>
  </si>
  <si>
    <t xml:space="preserve">  - Остальных случаев</t>
  </si>
  <si>
    <t>Продовольствие и безалкогольные напитки   (2)</t>
  </si>
  <si>
    <t>Алкогольные напитки, табак и наркотики  (3)</t>
  </si>
  <si>
    <t>Здоровье   (3)</t>
  </si>
  <si>
    <t>Гостиницы, кафе, рестораны   (2)</t>
  </si>
  <si>
    <t>Остальные расходы на товары и услуги   (7)</t>
  </si>
  <si>
    <t>41  группа  расходов  по целям</t>
  </si>
  <si>
    <t>Обследование бюджетов домашних хозяйств. Руководство интервьюера.  2013.  Приложение 3. Стр. 184 - 209</t>
  </si>
  <si>
    <t>Классификация индивидуального потребления по целям. Издание ООН. 2016. Стр. 105 -113</t>
  </si>
  <si>
    <t>КЛАССИФИКАТОР индивидуального потребления домашних хозяйств по целям. УТВЕРЖДЕН приказом Росстата от  02.08. 2013 г. № 304.            Стр. 11-52</t>
  </si>
  <si>
    <t xml:space="preserve">  - Пиво и напитки, изготавливаемые на основе пива</t>
  </si>
  <si>
    <t xml:space="preserve">  - Винодельческая продукция</t>
  </si>
  <si>
    <t xml:space="preserve">  - Прочая алкогольная продукция</t>
  </si>
  <si>
    <t xml:space="preserve">  - Материалы для пошива одежды</t>
  </si>
  <si>
    <t xml:space="preserve">  - Другая одежда и галантерея</t>
  </si>
  <si>
    <t xml:space="preserve">  - Чистка, ремонт и прокат одежды</t>
  </si>
  <si>
    <t xml:space="preserve">  - Верхняя одежда и белье: мужская, женская, детская</t>
  </si>
  <si>
    <t xml:space="preserve">  - Ремонт и прокат обуви</t>
  </si>
  <si>
    <t xml:space="preserve">  - Сапоги, туфли и прочая обувь: мужск, женск, детск</t>
  </si>
  <si>
    <t xml:space="preserve">  - ФАП, уплачиваемая квартиросъемщиками</t>
  </si>
  <si>
    <t xml:space="preserve">  - Другие виды ФАП</t>
  </si>
  <si>
    <t xml:space="preserve">  - ФАП, уплачиваемая квартиросъемщиками, живущими в квартирах или комнатах</t>
  </si>
  <si>
    <t xml:space="preserve">  - Материалы для текущего содержания и ремонта ЖП</t>
  </si>
  <si>
    <t xml:space="preserve">  - Услуги по текущему содержанию и ремонту ЖП</t>
  </si>
  <si>
    <t xml:space="preserve">  - Водоснабжение холодное</t>
  </si>
  <si>
    <t xml:space="preserve">  - Вывоз мусора</t>
  </si>
  <si>
    <t xml:space="preserve">  - Услуги канализации</t>
  </si>
  <si>
    <t xml:space="preserve">  - Прочие виды обслуживания ЖП</t>
  </si>
  <si>
    <t xml:space="preserve">  - Электроэнергия</t>
  </si>
  <si>
    <t xml:space="preserve">  - Горячее водоснабжение, паровое отопление</t>
  </si>
  <si>
    <t xml:space="preserve">  - Мебель и предметы домашнего обихода</t>
  </si>
  <si>
    <t xml:space="preserve">  - Ковры и другие покрытия для пола</t>
  </si>
  <si>
    <t xml:space="preserve">  - Малые электробытовые приборы</t>
  </si>
  <si>
    <t xml:space="preserve">  - Крупные инструменты и оборудование</t>
  </si>
  <si>
    <t xml:space="preserve">  - Мелкие инструменты и приспособления</t>
  </si>
  <si>
    <t xml:space="preserve">  - Товары повседневного ухода за жильем недлительного пользования</t>
  </si>
  <si>
    <t xml:space="preserve">  - Домашние и бытовые услуги</t>
  </si>
  <si>
    <t xml:space="preserve">  - Фармацевтическая продукция</t>
  </si>
  <si>
    <t xml:space="preserve">  - Прочая продукция медицинского назначения</t>
  </si>
  <si>
    <t xml:space="preserve">  - Медицинские приборы и ортопедические изделия</t>
  </si>
  <si>
    <t xml:space="preserve">  - Медицинские услуги</t>
  </si>
  <si>
    <t xml:space="preserve">  - Стоматологические услуги</t>
  </si>
  <si>
    <t xml:space="preserve"> - Медицинские услуги</t>
  </si>
  <si>
    <t xml:space="preserve">  - Услуги медицинских лабораторий и другие медицинские услуги </t>
  </si>
  <si>
    <t xml:space="preserve">  - Автомобили</t>
  </si>
  <si>
    <t xml:space="preserve">  - Мотоциклы</t>
  </si>
  <si>
    <t xml:space="preserve">  - Гужевые транспортные средства</t>
  </si>
  <si>
    <t xml:space="preserve">  - Автомобили   новые</t>
  </si>
  <si>
    <t xml:space="preserve">  - Автомобили   подержанные</t>
  </si>
  <si>
    <t xml:space="preserve">  - Запасные части и принадлежности </t>
  </si>
  <si>
    <t xml:space="preserve">  - Горюче-смазочные материалы </t>
  </si>
  <si>
    <t xml:space="preserve">  - Обслуживание и ремонт</t>
  </si>
  <si>
    <t xml:space="preserve">  - Другие услуги, имеющие отношение к личным ТС</t>
  </si>
  <si>
    <t>- Железнодорожный пассажирский транспорт</t>
  </si>
  <si>
    <t xml:space="preserve">- Автомобильный пассажирский транспорт </t>
  </si>
  <si>
    <t xml:space="preserve">- Воздушный пассажирский транспорт </t>
  </si>
  <si>
    <t xml:space="preserve">- Морской и внутренний водный пассажирский транспорт </t>
  </si>
  <si>
    <t xml:space="preserve">- Комбинированные проездные документы на пассажирский транспорт </t>
  </si>
  <si>
    <t xml:space="preserve">- Прочие транспортные услуги </t>
  </si>
  <si>
    <t>Аудиовизуальное и фотографическое оборудование, оборудование для обработки информации</t>
  </si>
  <si>
    <t xml:space="preserve">  - Оборудование для приема, записи и воспроизведения звука и изображения</t>
  </si>
  <si>
    <t xml:space="preserve">  - Оборудование для обработки информации</t>
  </si>
  <si>
    <t xml:space="preserve">  - Носители для записи звука и изображения</t>
  </si>
  <si>
    <t xml:space="preserve">  - Ремонт и обслуживание аудиовизуального, фотографического оборудования и оборудования для обработки информации</t>
  </si>
  <si>
    <t xml:space="preserve">  - Товары длительного пользования для отдыха вне дома (включая лошадей…)</t>
  </si>
  <si>
    <t xml:space="preserve">  - Музыкальные инструменты и другие  предметы длительного пользования для отдыха и развлечений в помещении</t>
  </si>
  <si>
    <t xml:space="preserve">  - Техническое обслуживание и ремонт предметов длительного пользования для отдыха и культурных мероприятий</t>
  </si>
  <si>
    <t xml:space="preserve">  - Игры, игрушки и хобби</t>
  </si>
  <si>
    <t xml:space="preserve">  - Предметы для занятия спортом, туризмом и отдыха на открытом воздухе</t>
  </si>
  <si>
    <t xml:space="preserve">  - Садоводство</t>
  </si>
  <si>
    <t xml:space="preserve">  - Книги</t>
  </si>
  <si>
    <t xml:space="preserve">  - Газеты и периодические издания</t>
  </si>
  <si>
    <t xml:space="preserve">  - Другие печатные материалы</t>
  </si>
  <si>
    <t xml:space="preserve">  - Канц товары и принадлежности для рисования</t>
  </si>
  <si>
    <t xml:space="preserve">  - Рестораны и кафе</t>
  </si>
  <si>
    <t xml:space="preserve">  - Столовые</t>
  </si>
  <si>
    <t xml:space="preserve">  - Парикмахерские салоны и прочие косметические учреждения </t>
  </si>
  <si>
    <t xml:space="preserve">  - Электрические приборы для личной гигиены</t>
  </si>
  <si>
    <t xml:space="preserve">  - Другие изделия для личной гигиены</t>
  </si>
  <si>
    <t xml:space="preserve">  - Ювелирные украшения, настенные, наручные и карманные часы</t>
  </si>
  <si>
    <t xml:space="preserve">  - Прочие предметы личного обихода</t>
  </si>
  <si>
    <t xml:space="preserve">  - жизни</t>
  </si>
  <si>
    <t xml:space="preserve">  - жилья</t>
  </si>
  <si>
    <t xml:space="preserve">  - здоровья</t>
  </si>
  <si>
    <t xml:space="preserve">  - связанное с транспортом</t>
  </si>
  <si>
    <t xml:space="preserve">  - Прочие финансовые услуги</t>
  </si>
  <si>
    <t xml:space="preserve">  - Финансовые посреднические услуги </t>
  </si>
  <si>
    <t>Продукты питания и безалкогольные напитки    (2)</t>
  </si>
  <si>
    <t xml:space="preserve">  - Верхняя одежда (всякая разная)</t>
  </si>
  <si>
    <t xml:space="preserve">  - Прочие предметы одежды и фурнитура</t>
  </si>
  <si>
    <t xml:space="preserve">  - Чистка, починка и прокат одежды</t>
  </si>
  <si>
    <t xml:space="preserve">  - Ботинки, туфли и прочая обувь</t>
  </si>
  <si>
    <t xml:space="preserve">  - УИАП владельцев собственного жилья</t>
  </si>
  <si>
    <t xml:space="preserve">  - Прочие виды УИАП</t>
  </si>
  <si>
    <t xml:space="preserve">  - Материалы для ремонта и обслуживания ЖП</t>
  </si>
  <si>
    <t xml:space="preserve">  - Услуги по обслуживанию и ремонту ЖП</t>
  </si>
  <si>
    <t xml:space="preserve">  - Водоснабжение</t>
  </si>
  <si>
    <t xml:space="preserve">  - Сбор мусора</t>
  </si>
  <si>
    <t xml:space="preserve">  - Канализация</t>
  </si>
  <si>
    <t xml:space="preserve">  - Прочие услуги, связанные с содержанием  ЖП</t>
  </si>
  <si>
    <t xml:space="preserve">  - Тепловая энергия</t>
  </si>
  <si>
    <t xml:space="preserve">  - Ковры и другие покрытия для полов</t>
  </si>
  <si>
    <t xml:space="preserve">  - Ремонт мебели, предметов ДО и покрытия для полов</t>
  </si>
  <si>
    <t xml:space="preserve">  - Крупные инструменты и приспособления</t>
  </si>
  <si>
    <t xml:space="preserve">  - Мелкие инструменты и разл приспособления</t>
  </si>
  <si>
    <t xml:space="preserve">  - Бытовые товары кратковременного использования</t>
  </si>
  <si>
    <t xml:space="preserve">  - Услуги по ведению домашнего хозяйства и бытовые услуги</t>
  </si>
  <si>
    <t xml:space="preserve">  - Лечебное оборудование и аппаратура</t>
  </si>
  <si>
    <t xml:space="preserve">  - Парамедицинские услуги</t>
  </si>
  <si>
    <t xml:space="preserve">  - Запасные части и принадлежности для личных ТС</t>
  </si>
  <si>
    <t xml:space="preserve">  - Горюче-смазочные материалы для личных ТС</t>
  </si>
  <si>
    <t xml:space="preserve">  - Техническое обслуживание и ремонт личных ТС</t>
  </si>
  <si>
    <t xml:space="preserve">  - Прочие услуги, связанные с личными ТС</t>
  </si>
  <si>
    <t xml:space="preserve">  - Железнодорожный пассажирский транспорт</t>
  </si>
  <si>
    <t xml:space="preserve">  - Автодорожный пассажирский транспорт</t>
  </si>
  <si>
    <t xml:space="preserve">  - Воздушный пассажирский транспорт</t>
  </si>
  <si>
    <t xml:space="preserve">  - Морской и внутр водный пассажирский транспорт</t>
  </si>
  <si>
    <t xml:space="preserve">  - Комбинированный пассажирский транспорт</t>
  </si>
  <si>
    <t xml:space="preserve">  - Прочие платные услуги транспорта</t>
  </si>
  <si>
    <t xml:space="preserve">  - Фото- и кинооборудование и оптические приборы</t>
  </si>
  <si>
    <t xml:space="preserve">  - Записываюшие устройства и материалы</t>
  </si>
  <si>
    <t xml:space="preserve">  - Ремонт аудиовизуального оборудования, фотоаппаратуры и оборудования для обработки информации</t>
  </si>
  <si>
    <t xml:space="preserve">  - Крупные товары длительного пользования для отдыха вне помещений (включая лошадей…)</t>
  </si>
  <si>
    <t xml:space="preserve">  - Музыкальные инструменты и крупные предметы длительного пользования для отдыха в помещениях</t>
  </si>
  <si>
    <t xml:space="preserve">  - Оборудование для спорта, туризма и отдыха на открытом воздухе</t>
  </si>
  <si>
    <t xml:space="preserve">  - Сады, растения и цветы</t>
  </si>
  <si>
    <t xml:space="preserve">  - Домашние животные и связанные с ними продукты</t>
  </si>
  <si>
    <t xml:space="preserve">  - Разная печатная продукция</t>
  </si>
  <si>
    <t xml:space="preserve">  - Канцелярские товары и материалы для рисования</t>
  </si>
  <si>
    <t xml:space="preserve">  - Рестораны, кафе и аналогичные заведения</t>
  </si>
  <si>
    <t xml:space="preserve">  - Услуги парикмахерских и заведений личного обслуживания </t>
  </si>
  <si>
    <t xml:space="preserve">  - Электрические приборы личного пользования</t>
  </si>
  <si>
    <t xml:space="preserve">  - Прочие предметы, приборы и товары личного пользования</t>
  </si>
  <si>
    <t xml:space="preserve">  - Ювелирные украшения, наручные, карманные и другие часы</t>
  </si>
  <si>
    <t xml:space="preserve">  - Прочие предметы личного пользования</t>
  </si>
  <si>
    <t xml:space="preserve">  - прочие виды страхования</t>
  </si>
  <si>
    <t xml:space="preserve">  - Косвенно оцениваемые услуги финансовых посредников</t>
  </si>
  <si>
    <t>АРМЕНИЯ</t>
  </si>
  <si>
    <t xml:space="preserve">  - Пошив, ремонт, чистка одежды, белья, голов уборов</t>
  </si>
  <si>
    <t xml:space="preserve">  - Одежда: мужская, женская, детская</t>
  </si>
  <si>
    <t>Garage rentals and other rentals paid by tenants</t>
  </si>
  <si>
    <t>Imputed rentals of owner-occupiers</t>
  </si>
  <si>
    <t>Other imputed rentals</t>
  </si>
  <si>
    <t xml:space="preserve">  - Центральное отопление</t>
  </si>
  <si>
    <t xml:space="preserve">  - Ремонт мебели, предметов ДО и покрытий для пола </t>
  </si>
  <si>
    <t>Текстильные изделия, используемые в дом хозяйстве</t>
  </si>
  <si>
    <t>Стеклянные изделия, столовая посуда и дом утварь</t>
  </si>
  <si>
    <t xml:space="preserve">Стеклянная посуда, столовые приборы и дом утварь </t>
  </si>
  <si>
    <t xml:space="preserve">  - Медицинские анализы госпитализированным лицам</t>
  </si>
  <si>
    <t xml:space="preserve">  - Физиотерапевтические услуги госпитализ-ным лицам</t>
  </si>
  <si>
    <t>- Газеты и журналы</t>
  </si>
  <si>
    <t>- Прочие печатные издания</t>
  </si>
  <si>
    <t>- Письменные принадлежности и др. канцтовары</t>
  </si>
  <si>
    <t xml:space="preserve">  - Ветеринарные и прочие услуги для дом животных</t>
  </si>
  <si>
    <t xml:space="preserve">Основное общее и средн (полное) общее образ-ние </t>
  </si>
  <si>
    <t>Classification of Individual Consumption According to Purpose. COICOP.   Файл  Microsoft  Excel                   (таблица классификатора).</t>
  </si>
  <si>
    <t>116  классов  расходов  по целям</t>
  </si>
  <si>
    <t>293   категории расходов  по целям</t>
  </si>
  <si>
    <t>12   разделов  расходов по целям</t>
  </si>
  <si>
    <t>УКРАИНА</t>
  </si>
  <si>
    <t>115   классов  расходов  по целям</t>
  </si>
  <si>
    <t>197   категорий  расходов  по целям</t>
  </si>
  <si>
    <t>Классификация индивидуального потребления по целям. Наказ Держкомстату від 29.12.2007 № 480.  Стр. 6 -40</t>
  </si>
  <si>
    <t xml:space="preserve">  - Спирты и ликеры</t>
  </si>
  <si>
    <t xml:space="preserve">  - Вина</t>
  </si>
  <si>
    <t xml:space="preserve">  - Ботинки, туфли и прочая обувь: мужск, женск, детск</t>
  </si>
  <si>
    <t>Плата за власне житло</t>
  </si>
  <si>
    <t xml:space="preserve">- Плата за власне основне житло  </t>
  </si>
  <si>
    <t xml:space="preserve">- Інші види плати за житло  </t>
  </si>
  <si>
    <t>Мебель и предметы обстановки, ковры и другие покрытия для полов</t>
  </si>
  <si>
    <t xml:space="preserve">  - Мебель и предметы обстановки</t>
  </si>
  <si>
    <t>Домашний текстиль</t>
  </si>
  <si>
    <t>Туризм</t>
  </si>
  <si>
    <t>Профессионально-техническое образование</t>
  </si>
  <si>
    <t>- жизни</t>
  </si>
  <si>
    <t>БЕЛОРУССИЯ</t>
  </si>
  <si>
    <t>Расходы домашних хозяйств. Статистический классификатор. УТВЕРЖДЕН постановлением НСК  Республики Беларусь от 3 августа 2016 г. № 95.  Вводится в действие с 1 января 2017 г.  Стр. 5 - 28</t>
  </si>
  <si>
    <t>12  разделов  расходов по целям</t>
  </si>
  <si>
    <t xml:space="preserve">  - Мясо  и  мясные продукты</t>
  </si>
  <si>
    <t xml:space="preserve">  - Молочные продукты, сыр и яйца</t>
  </si>
  <si>
    <t xml:space="preserve">  - Фрукты, ягоды, орехи</t>
  </si>
  <si>
    <t xml:space="preserve">  - Овощи и грибы</t>
  </si>
  <si>
    <t xml:space="preserve">Алкогольные напитки, табачные изделия </t>
  </si>
  <si>
    <t xml:space="preserve">  - Верхняя одежда и белье:  мужск, женск, детск</t>
  </si>
  <si>
    <t xml:space="preserve">  - Прочие предметы одежды, пряжа и фурнитура</t>
  </si>
  <si>
    <t xml:space="preserve">  - Изготовление, ремонт, чистка и прокат одежды и аксес</t>
  </si>
  <si>
    <t xml:space="preserve">  - Сапоги, ботинки, туфли и прочая обувь:  муж, жен, дет</t>
  </si>
  <si>
    <t xml:space="preserve">  - Изготовление, ремонт и прокат обуви</t>
  </si>
  <si>
    <t>Жилищные услуги, вода, электричество, газ и прочие виды топлива</t>
  </si>
  <si>
    <t>Арендная плата за жилье</t>
  </si>
  <si>
    <t xml:space="preserve">  - Арендная плата за жилье</t>
  </si>
  <si>
    <t>Техническое обслуживание и текущий ремонт жилья</t>
  </si>
  <si>
    <t xml:space="preserve">  - Материалы для технического обслуживания и текущего ремонта жилья</t>
  </si>
  <si>
    <t xml:space="preserve">  - Услуги по техническому обслуживанию и текущему ремонту жилья</t>
  </si>
  <si>
    <t>Коммунальные услуги и текущее содержание жилья</t>
  </si>
  <si>
    <t>Электричество, газ и прочие виды топлива</t>
  </si>
  <si>
    <t>Предметы домашнего обихода, бытовая техника, ведение домашнего хозяйства</t>
  </si>
  <si>
    <t xml:space="preserve">  - Ковры и прочие напольные покрытия</t>
  </si>
  <si>
    <t xml:space="preserve">  - Ремонт мебели, ковров и прочих предметов ДО</t>
  </si>
  <si>
    <t>Бытовая техника</t>
  </si>
  <si>
    <t xml:space="preserve">  - Крупная электр и неэлектр бытовая техника</t>
  </si>
  <si>
    <t xml:space="preserve">  - Малая электробытовая техника</t>
  </si>
  <si>
    <t xml:space="preserve">  - Ремонт бытовой техники</t>
  </si>
  <si>
    <t xml:space="preserve">Стеклянные изделия,  посуда и прочая  дом утварь </t>
  </si>
  <si>
    <t>Инструменты и оборудование для дома и сада</t>
  </si>
  <si>
    <t xml:space="preserve">  - Крупные инструменты и оборудование для дома и сада</t>
  </si>
  <si>
    <t xml:space="preserve">  - Мелкие инструменты и приспособления / дома и сада</t>
  </si>
  <si>
    <t>Товары для повседневного ухода за жильем и услуги по ведению домашнего хозяйства</t>
  </si>
  <si>
    <t xml:space="preserve">  - Товары кратковременного использования для повседневного ухода за жильем</t>
  </si>
  <si>
    <t xml:space="preserve">  - Услуги по ведению домашнего хозяйства</t>
  </si>
  <si>
    <t>Лекарственные средства, изделия медицинского назначения и медицинская техника</t>
  </si>
  <si>
    <t xml:space="preserve">  - Лекарственные средства</t>
  </si>
  <si>
    <t xml:space="preserve">  - Изделия медицинского назначения</t>
  </si>
  <si>
    <t xml:space="preserve">  - Медицинская техника</t>
  </si>
  <si>
    <t>Медицинские услуги, оказываемые в амбулаторных условиях</t>
  </si>
  <si>
    <t xml:space="preserve">  - Услуги медицинских лабораторий и прочие медицинск услуги, оказываемые в амбулаторных условиях</t>
  </si>
  <si>
    <t xml:space="preserve">  - Медицинские услуги, оказываемые врачами</t>
  </si>
  <si>
    <t>Медицинские и оздоровительные услуги, оказываемые в стационарных условиях</t>
  </si>
  <si>
    <t xml:space="preserve">  - Велосипеды,  кроме детских</t>
  </si>
  <si>
    <t xml:space="preserve">Транспортные услуги </t>
  </si>
  <si>
    <t xml:space="preserve">  - Проездные билеты на несколько видов пассажирского транспорта</t>
  </si>
  <si>
    <t>Услуги телекоммуникационные</t>
  </si>
  <si>
    <t>Организация отдыха и культурных мероприятий</t>
  </si>
  <si>
    <t xml:space="preserve">  - Фото- и киноаппаратура и оптические приборы</t>
  </si>
  <si>
    <t xml:space="preserve">  - Носители записи звука и изображения</t>
  </si>
  <si>
    <t>Прочие товары длительного пользования для организации отдыха и культурных мероприятий</t>
  </si>
  <si>
    <t xml:space="preserve">  - Музыкальные инструменты и прочие предметы длительного пользования для организации отдыха и развлечений в помещениях</t>
  </si>
  <si>
    <t xml:space="preserve">  - Техническое обслуживание и ремонт прочих товаров длительного пользования для организации отдыха и культурных мероприятий</t>
  </si>
  <si>
    <t xml:space="preserve">Прочие товары для отдыха. Декоративное садоводство. Домашние животные </t>
  </si>
  <si>
    <t xml:space="preserve">  - Игры, игрушки и товары для хобби</t>
  </si>
  <si>
    <t xml:space="preserve">  - Предметы для спорта, туризма и активного отдыха</t>
  </si>
  <si>
    <t xml:space="preserve">  - Декоративное  садоводство</t>
  </si>
  <si>
    <t xml:space="preserve">  - Домашние животные и товары для дом животных</t>
  </si>
  <si>
    <t xml:space="preserve">  - Ветеринарные и прочие услуги, связанные с содержанием дом животных</t>
  </si>
  <si>
    <t xml:space="preserve">  - Азартные игры  и  лотереи</t>
  </si>
  <si>
    <t xml:space="preserve">  - Услуги в области спорта, туризма и активного отдыха</t>
  </si>
  <si>
    <t>Газеты, книги и прочая печатная продукция; канцелярские товары</t>
  </si>
  <si>
    <t xml:space="preserve">  - Газеты и прочие периодические издания</t>
  </si>
  <si>
    <t xml:space="preserve">  - Прочая печатная продукция</t>
  </si>
  <si>
    <t xml:space="preserve">  - Канц товары и принадлежностидля рисования</t>
  </si>
  <si>
    <t>Дошкольное  образование</t>
  </si>
  <si>
    <t>Среднее, профессионально-техническое, среднее специальное образование</t>
  </si>
  <si>
    <t>Высшее и послевузовское  образование</t>
  </si>
  <si>
    <t>Дополнительное образование</t>
  </si>
  <si>
    <t>Общественное питание и краткосрочное проживание</t>
  </si>
  <si>
    <t xml:space="preserve">Общественное питание  </t>
  </si>
  <si>
    <t xml:space="preserve">  - Рестораны, кафе, бары и аналогичные заведения; доставка готовой пищи</t>
  </si>
  <si>
    <t>Гостиницы и прочие места для краткосрочного проживания</t>
  </si>
  <si>
    <t>Прочие товары и услуги</t>
  </si>
  <si>
    <t>Личные услуги ипредметы личного пользования</t>
  </si>
  <si>
    <t xml:space="preserve">  - Услуги парикмахерских, салонов красоты и прочие личные услуги</t>
  </si>
  <si>
    <t xml:space="preserve">  - Предметы личной гигиены и парфюмерно-косметические товары</t>
  </si>
  <si>
    <t>Часы, ювелирные украшения и прочие предметы личного пользования</t>
  </si>
  <si>
    <t xml:space="preserve">  - Часы, бижутерия, ювелирные украшения</t>
  </si>
  <si>
    <t>Социальные услуги</t>
  </si>
  <si>
    <t xml:space="preserve">  - жилья  и  домашнего имущества</t>
  </si>
  <si>
    <t xml:space="preserve">  - связанное с транспортными средствами</t>
  </si>
  <si>
    <t>Прочие услуги, не включенные в другие группировки</t>
  </si>
  <si>
    <t xml:space="preserve"> 47   групп  расходов  по целям</t>
  </si>
  <si>
    <t>106  классов  расходов  по целям</t>
  </si>
  <si>
    <t>173    категорий расходов  по целям</t>
  </si>
  <si>
    <t>117  классов  расходов  по целям</t>
  </si>
  <si>
    <t>КЫРГЫЗСТАН</t>
  </si>
  <si>
    <t>КИПЦ не используется</t>
  </si>
  <si>
    <t>Продовольственные товары</t>
  </si>
  <si>
    <t>119  классов  расходов  по целям</t>
  </si>
  <si>
    <t>Непродовольственные товары</t>
  </si>
  <si>
    <t>Текущая классификация, в принципе,  может быть сведена к КИПЦ путем агрегирования отдельных подгрупп</t>
  </si>
  <si>
    <t xml:space="preserve">  - Жидкое топливо</t>
  </si>
  <si>
    <t>Услуги</t>
  </si>
  <si>
    <t>Текущая классификация  не может быть сведена к КИПЦ путем агрегирования отдельных подгрупп;  необходим полный пересмотр групп, классов  и категорий</t>
  </si>
  <si>
    <t>ТАДЖИКИСТАН</t>
  </si>
  <si>
    <t xml:space="preserve">Коды продовольственных и непродовольственных товаров и услуг в опросниках Обследования расходов домашних хозяйств базируются на Государственном статистическом классификаторе продукции (товаров и услуг)   ГК 017-2015 </t>
  </si>
  <si>
    <t>Коды продовольственных и непродовольственных товаров и услуг в опросниках Обследования расходов домашних хозяйств базируются на форме №1 "Денежные доходы и расходы домашнего хозяйства"</t>
  </si>
  <si>
    <t>НСК Кыргызской Республики. 2015</t>
  </si>
  <si>
    <t>Перечень категорий продовольственных товаров (66), в принципе, может быть сведен сведен к КИПЦ путем агрегирования</t>
  </si>
  <si>
    <t>классы</t>
  </si>
  <si>
    <t>катег</t>
  </si>
  <si>
    <t>Лист "Денежные расходы на оплату личных и производственных услуг" содержит 9 групп услуг индивидуального потребления, которые, в принципе,  могут быть сведены к КИПЦ путем дезагрегирования и "раскидки" более укрупненных групп и классов</t>
  </si>
  <si>
    <t>Данный раздел без усилий может быть переведен в КИПЦ; но в текущей форме отсутствуют позиции по табаку и наркотическим средствам.  Эти позиции - в Перечне непродовольственных товаров.</t>
  </si>
  <si>
    <t>текущие коды и коды КИПЦ совершенно не совпадают</t>
  </si>
  <si>
    <t>текущие коды и коды КИПЦ  не совпадают,  категории товаров и услуг объединены в разделы, в принципе, схожие с КИПЦ</t>
  </si>
  <si>
    <t>Утверждена Распоряжением директора Агентства по статистике при Президенте РТ 05.05.2010 № 16</t>
  </si>
  <si>
    <r>
      <t xml:space="preserve">В текущей классификации выделены разделы "Приобретение одежды, чулочно-носочных изделий, тканей и обуви", "Приобретение мебели и предметов культурно-бытового назначения", "«Покупка мыла, синтетических моющих средств, галантереи, парфюмерно-косметических товаров, медикаментов, предметов санитарии и гигиены, табачных изделий, строительных материалов, топлива…»".  </t>
    </r>
    <r>
      <rPr>
        <sz val="10.5"/>
        <color rgb="FFFF0000"/>
        <rFont val="Calibri"/>
        <family val="2"/>
        <charset val="204"/>
        <scheme val="minor"/>
      </rPr>
      <t>Перечень непродовольственных товаров и последовательность приведены в Приложении 2 к Инструкции.</t>
    </r>
  </si>
  <si>
    <t>ТУРКМЕНИСТАН</t>
  </si>
  <si>
    <t>информация    отсутствует</t>
  </si>
  <si>
    <t>УЗБЕКИСТАН</t>
  </si>
  <si>
    <t>1</t>
  </si>
  <si>
    <t>1.1</t>
  </si>
  <si>
    <t xml:space="preserve">  - Хлебопродукты  и крупы</t>
  </si>
  <si>
    <t xml:space="preserve">  - Молоко, молочные продукты, сыр и яйца</t>
  </si>
  <si>
    <t xml:space="preserve">  - Фрукты  и  овощи</t>
  </si>
  <si>
    <t xml:space="preserve">  - Сахар  и  продукты из него</t>
  </si>
  <si>
    <t>В составе группы 1 "Продовольственные товары"</t>
  </si>
  <si>
    <t xml:space="preserve">  - Другие продукты питания (мед, шоколад, специи…)</t>
  </si>
  <si>
    <t xml:space="preserve">  - Готовые блюда</t>
  </si>
  <si>
    <t>1.2</t>
  </si>
  <si>
    <t>Напитки</t>
  </si>
  <si>
    <t xml:space="preserve">  - Безалкогольные напитки</t>
  </si>
  <si>
    <t xml:space="preserve">  - Алкогольные напитки</t>
  </si>
  <si>
    <t>1.3</t>
  </si>
  <si>
    <t>Табачные изделия: сигареты (1) и другие ТИ (2)</t>
  </si>
  <si>
    <t>3</t>
  </si>
  <si>
    <t>3.1</t>
  </si>
  <si>
    <t>Одежда, обувь и головные уборы</t>
  </si>
  <si>
    <t xml:space="preserve">  - Одежда (детализация по взрослая - детская,</t>
  </si>
  <si>
    <t xml:space="preserve">    мужская - женская, для мальчиков - для девочек)</t>
  </si>
  <si>
    <t xml:space="preserve">  - Обувь (детализация по взрослая - детская,</t>
  </si>
  <si>
    <t xml:space="preserve">  - Головные уборы:     кодировка аналогичная</t>
  </si>
  <si>
    <t>3.2</t>
  </si>
  <si>
    <t>Ткани, нитки и другие товары для шитья и вязания</t>
  </si>
  <si>
    <t xml:space="preserve">  - Ткани</t>
  </si>
  <si>
    <t xml:space="preserve">  - Мех</t>
  </si>
  <si>
    <t xml:space="preserve">  - Кожа</t>
  </si>
  <si>
    <t xml:space="preserve">  - Нитки</t>
  </si>
  <si>
    <t xml:space="preserve">  - Пряжа</t>
  </si>
  <si>
    <t xml:space="preserve">  - Другие товары (3.2.6)  и Прочие аксессуары (3.2.7)</t>
  </si>
  <si>
    <t>Жилье, земельные участки….   и прочие виды хозяйственной деятельности домохозяйства</t>
  </si>
  <si>
    <t>Покупка и аренда жилья и жилых помещений</t>
  </si>
  <si>
    <t>Предметы, товары для жилищного строительства, ремонта и ухода за жильем….</t>
  </si>
  <si>
    <t>3.3</t>
  </si>
  <si>
    <t>3.3.1</t>
  </si>
  <si>
    <t>3.3.2</t>
  </si>
  <si>
    <t xml:space="preserve">  - Строительные материалы для строительно-монтажных работ и для благоустройства территории</t>
  </si>
  <si>
    <t xml:space="preserve">  - Оборудование, технические и механические средства, устройства, сложные инструменты для ремонтно-строительных работ, обустройства жилья и помещений…</t>
  </si>
  <si>
    <t xml:space="preserve">  - Ручные механические и прочие средства и инструменты для ремонтно-строительных работ, обустройства жилья и помещений</t>
  </si>
  <si>
    <t xml:space="preserve">  - Топливо для обогрева жилья и помещений, и приготовления пищи</t>
  </si>
  <si>
    <t>3.3.3</t>
  </si>
  <si>
    <t>Мебель, домашнее оборудование и предметы домашнего обихода (включая ковры, напольные покрытия, предметы искусства и антиквариата)</t>
  </si>
  <si>
    <t>3.3.4</t>
  </si>
  <si>
    <t>Домашние ткани, скатерти, покрывала и текстильные изделия</t>
  </si>
  <si>
    <t>3.3.5</t>
  </si>
  <si>
    <t>Оборудование для приготовления пищи и другие бытовые электроприборы</t>
  </si>
  <si>
    <t xml:space="preserve">  - Важнейшая бытовая техника и оборудование</t>
  </si>
  <si>
    <t>3.3.6</t>
  </si>
  <si>
    <t>Стеклянная и столовая посуда, кухонная утварь</t>
  </si>
  <si>
    <t>Товары для повседневного ухода за жильем, его благоустройства</t>
  </si>
  <si>
    <t>3.3.7</t>
  </si>
  <si>
    <t>- Чистящие, моющие и дезинфицирующие средства</t>
  </si>
  <si>
    <t>- Другие товары для повседневного ухода за жильем</t>
  </si>
  <si>
    <t>- Предметы обстановки длительного пользования, не упомянутые выше</t>
  </si>
  <si>
    <t>- Сумки, чемоданы, саквояжи, рюкзаки и прочие средства для транспортировки</t>
  </si>
  <si>
    <t>Средства личной гигиены и ухода за телом</t>
  </si>
  <si>
    <t>3.4</t>
  </si>
  <si>
    <t>3.4.1</t>
  </si>
  <si>
    <t>3.4.2</t>
  </si>
  <si>
    <t>3.4.3</t>
  </si>
  <si>
    <t>- Средства  ухода за волосами</t>
  </si>
  <si>
    <t>- Средства ухода за кожей, парфюмерные и косметические средства</t>
  </si>
  <si>
    <t>- Другие средства личной гигиены и ухода за телом</t>
  </si>
  <si>
    <t>3.5</t>
  </si>
  <si>
    <t>Медицинские, ветеринарские товары и средства</t>
  </si>
  <si>
    <t>3.5.1</t>
  </si>
  <si>
    <t>3.5.2</t>
  </si>
  <si>
    <t>- Лекарства, медикаменты и фармацевтические продукты</t>
  </si>
  <si>
    <t>- Лечебные аппараты и оборудование</t>
  </si>
  <si>
    <t>- Лекарства, медикаменты и фармацевтические продукты для ветеринарии и лечения домашних животных</t>
  </si>
  <si>
    <t>Транспортные средства, запчасти к ним и горюче-смазочные средства</t>
  </si>
  <si>
    <t>3.6</t>
  </si>
  <si>
    <t>3.6.1</t>
  </si>
  <si>
    <t>3.6.2</t>
  </si>
  <si>
    <t>3.7</t>
  </si>
  <si>
    <t>Средства связи и кабинетно-офисное оборудование и техника, товары для досуга и образования</t>
  </si>
  <si>
    <t>3.7.1</t>
  </si>
  <si>
    <t>3.7.2</t>
  </si>
  <si>
    <t>- Транспортные средства и запчасти к ним</t>
  </si>
  <si>
    <t>- Горюче-смазочные средства</t>
  </si>
  <si>
    <t>- Средства связи и кабинетно-офисное оборудование и техника</t>
  </si>
  <si>
    <t>- Товары для досуга, развлечения, для культурно-просветительских и образовательных целей</t>
  </si>
  <si>
    <t>3.8</t>
  </si>
  <si>
    <t>Другие товары</t>
  </si>
  <si>
    <t>4.</t>
  </si>
  <si>
    <t>Услуги по пошиву и уходу за одеждой и головными уборами, а также аксессуарам к ним</t>
  </si>
  <si>
    <t>4.1</t>
  </si>
  <si>
    <t>Пошив, ремонт, прокат и чистка обуви</t>
  </si>
  <si>
    <t>Пошив, ремонт, прокат, стирка постельного белья, одеял, занавесок, скатертей, покрывал и других текстильных изделий</t>
  </si>
  <si>
    <t>Ремонт, чистка и химчистка ковров, паласов, ковровых дорожек</t>
  </si>
  <si>
    <t>4.2</t>
  </si>
  <si>
    <t>4.3</t>
  </si>
  <si>
    <t>4.4</t>
  </si>
  <si>
    <t>Услуги по уходу и содержанию жилья</t>
  </si>
  <si>
    <t>Ремонт, прокат, аренда производственно-хозяйственной, бытовой техники, сантехнического и газового оборудования, механических средств и инструментов, мебели, других предметов домашнего обихода</t>
  </si>
  <si>
    <t>4.5</t>
  </si>
  <si>
    <t>4.6</t>
  </si>
  <si>
    <t>4.7</t>
  </si>
  <si>
    <t>4.8</t>
  </si>
  <si>
    <t>Услуги по ведению личного подсобного, дачного, дехканского, фермерского хозяйства</t>
  </si>
  <si>
    <t>Услуги по уходу за членами домохозяйства</t>
  </si>
  <si>
    <t>Медицинские и ветеринарные услуги</t>
  </si>
  <si>
    <t>4.9</t>
  </si>
  <si>
    <t>4.10</t>
  </si>
  <si>
    <t>Услуги, связанные с проведением досуга и отдыхом</t>
  </si>
  <si>
    <t>Услуги, связанные с образованием и воспитанием, офисно-кабинетной работой</t>
  </si>
  <si>
    <t>Услуги средств связи</t>
  </si>
  <si>
    <t>Услуги общепита, кафе, ресторанов, гостиниц</t>
  </si>
  <si>
    <t>Услуги страхования, кроме медицинского</t>
  </si>
  <si>
    <t>4.11</t>
  </si>
  <si>
    <t>4.12</t>
  </si>
  <si>
    <t>4.13</t>
  </si>
  <si>
    <t>4.14</t>
  </si>
  <si>
    <t>4.15</t>
  </si>
  <si>
    <t>Юридические услуги, услуги банков, меняльных пунктов и прочие посреднические услуги</t>
  </si>
  <si>
    <t>4.16</t>
  </si>
  <si>
    <t>Услуги, связанные с личной безопасностью</t>
  </si>
  <si>
    <t>Другие личные услуги</t>
  </si>
  <si>
    <t>4.17</t>
  </si>
  <si>
    <t>4.18</t>
  </si>
  <si>
    <t>5</t>
  </si>
  <si>
    <t>5.1</t>
  </si>
  <si>
    <t>5.2</t>
  </si>
  <si>
    <t>5.3</t>
  </si>
  <si>
    <t>Обязательные платежи за коммунальные услуги</t>
  </si>
  <si>
    <t>Налоги, пошлины и прочие обязательные платежи</t>
  </si>
  <si>
    <t>Взносы, сборы</t>
  </si>
  <si>
    <t xml:space="preserve">коды </t>
  </si>
  <si>
    <t>КИПЦ</t>
  </si>
  <si>
    <t>04.3        05.3</t>
  </si>
  <si>
    <t>06.2            06.3             09.3</t>
  </si>
  <si>
    <t>09.4         09.6</t>
  </si>
  <si>
    <t>10.1-5</t>
  </si>
  <si>
    <t>11.1-2</t>
  </si>
  <si>
    <t>5   разделов  расходов (раздел 2 "Скот,  … птица)</t>
  </si>
  <si>
    <t xml:space="preserve">  - Кошки, собаки, экзотические птицы и т.п.</t>
  </si>
  <si>
    <t>2.11-14</t>
  </si>
  <si>
    <t xml:space="preserve">  - Корм для домашних животных</t>
  </si>
  <si>
    <t>1.4</t>
  </si>
  <si>
    <t>3.5.3      3.5.4</t>
  </si>
  <si>
    <t xml:space="preserve">  - Фотографическое и кинематографическое оборудование и оптические приборы</t>
  </si>
  <si>
    <t>Услуги                                                                             ( 18)</t>
  </si>
  <si>
    <t>Продовольственные товары и корм для скота           (3)</t>
  </si>
  <si>
    <t>Непродовольственные товары                                        (8)</t>
  </si>
  <si>
    <t>Налоги, обязательные платежи, добровольные сборы и взносы                                                         (3)</t>
  </si>
  <si>
    <t>32  группы  расходов  по целям</t>
  </si>
  <si>
    <t>37   классов  расходов  по целям</t>
  </si>
  <si>
    <t>327   категории расходов  по целям</t>
  </si>
  <si>
    <t>АЗЕРБАЙДЖАН</t>
  </si>
  <si>
    <t xml:space="preserve">  - Спиртные напитки: водка, коньяк, ликеры</t>
  </si>
  <si>
    <t>Алкогольные напитки, табачные изделия и наркотики                                                                                 (3)</t>
  </si>
  <si>
    <t>Одежда и обувь                                                                     (2)</t>
  </si>
  <si>
    <t>Жилищные услуги, вода, электричество, газ и другие виды топлива                                                                     (5)</t>
  </si>
  <si>
    <t>- Municipalities, institutions and social organizations and other legal entities, which houses housing fund</t>
  </si>
  <si>
    <t>Requirement for services paid by property owners who live in apartment rents m ənzil</t>
  </si>
  <si>
    <t>- Other types of the actual lease payments</t>
  </si>
  <si>
    <t>- Requirement for services paid by property owners who live in apartment rents m ənzil</t>
  </si>
  <si>
    <t xml:space="preserve"> - Other types of rent paid to the condition</t>
  </si>
  <si>
    <t xml:space="preserve">  - Горячее водоснабжение, центральное отопление</t>
  </si>
  <si>
    <t>Предметы домашнего обихода, повседневного ухода за домом и бытовая техника                               (6)</t>
  </si>
  <si>
    <t>Связь                                                                                          (3)</t>
  </si>
  <si>
    <t>Образование                                                                       (5)</t>
  </si>
  <si>
    <t>Гостиницы, кафе и рестораны                                     (2)</t>
  </si>
  <si>
    <t>Другие  товары и услуги                                                  (7)</t>
  </si>
  <si>
    <t>Азербайджан</t>
  </si>
  <si>
    <t>Армения</t>
  </si>
  <si>
    <t>Беларусь</t>
  </si>
  <si>
    <t>Казахстан</t>
  </si>
  <si>
    <t>Украина</t>
  </si>
  <si>
    <t xml:space="preserve">Россия </t>
  </si>
  <si>
    <t>Молдова</t>
  </si>
  <si>
    <t>количество разделов</t>
  </si>
  <si>
    <t>количество групп</t>
  </si>
  <si>
    <t>количество классов</t>
  </si>
  <si>
    <t>количество категорий</t>
  </si>
  <si>
    <t>кодировка по продуктам</t>
  </si>
  <si>
    <t>есть</t>
  </si>
  <si>
    <t>форма  представления</t>
  </si>
  <si>
    <t>таблица Excel</t>
  </si>
  <si>
    <t>Excel</t>
  </si>
  <si>
    <t>восприятие классификатора</t>
  </si>
  <si>
    <t>трудновато</t>
  </si>
  <si>
    <t>таблица Word</t>
  </si>
  <si>
    <t>документ ООН</t>
  </si>
  <si>
    <t xml:space="preserve">никакое </t>
  </si>
  <si>
    <t>сводная таблица объектов по разделам</t>
  </si>
  <si>
    <t xml:space="preserve">есть </t>
  </si>
  <si>
    <t>478  видов  расходов  по целям</t>
  </si>
  <si>
    <t xml:space="preserve">  - УИАП жильцов-владельцев жилья</t>
  </si>
  <si>
    <r>
      <t xml:space="preserve">Условно начисленная арендная плата за жилищные услуги </t>
    </r>
    <r>
      <rPr>
        <i/>
        <sz val="11"/>
        <color rgb="FFC00000"/>
        <rFont val="Calibri"/>
        <family val="2"/>
        <charset val="204"/>
        <scheme val="minor"/>
      </rPr>
      <t>(в обследовании бюджетов домашних хозяйств не рассматриваются)</t>
    </r>
  </si>
  <si>
    <t>очень  хорошо</t>
  </si>
  <si>
    <t>содержит перечень товаров и услуг, относящихся 
к соответству-ющему направлению потребления</t>
  </si>
  <si>
    <t>количество  видов</t>
  </si>
  <si>
    <t>180  категорий  расходов  по целям</t>
  </si>
  <si>
    <t>Рос</t>
  </si>
  <si>
    <t>Азе</t>
  </si>
  <si>
    <t>Арм</t>
  </si>
  <si>
    <t>Бел</t>
  </si>
  <si>
    <t>Каз</t>
  </si>
  <si>
    <t>Укр</t>
  </si>
  <si>
    <t>Мол</t>
  </si>
  <si>
    <t>400  видов расходов  по целям</t>
  </si>
  <si>
    <t>Одежда и обувь                                                                (2)</t>
  </si>
  <si>
    <t>Алкогольные напитки, табак и наркотики           (3)</t>
  </si>
  <si>
    <t>Продовольствие и безалкогольные напитки       (2)</t>
  </si>
  <si>
    <t>Содержание жилья                                                          (4)</t>
  </si>
  <si>
    <t>Жилищные услуги, вода, электричество, газ и другие виды топлива                                                                          (5)</t>
  </si>
  <si>
    <t>Предметы домашнего обихода, повседневного ухода за домом и бытовая техника                             (6)</t>
  </si>
  <si>
    <t>Оснащение жилья                                                                (6)</t>
  </si>
  <si>
    <t>Транспорт                                                                            (3)</t>
  </si>
  <si>
    <t>Услуги связи                                                                               (3)</t>
  </si>
  <si>
    <t>Услуги связи                                                                          (3)</t>
  </si>
  <si>
    <t>Культура и отдых                                                            (4)</t>
  </si>
  <si>
    <t>Организация отдыха и культурные мероприятия (6)</t>
  </si>
  <si>
    <t xml:space="preserve">  В разделе   9.2   текущего классификатора</t>
  </si>
  <si>
    <t xml:space="preserve">  В разделе   9.1   текущего классификатора</t>
  </si>
  <si>
    <t>Образование                                                                   (1)</t>
  </si>
  <si>
    <r>
      <t xml:space="preserve">Проституция  </t>
    </r>
    <r>
      <rPr>
        <b/>
        <i/>
        <sz val="11"/>
        <color theme="1"/>
        <rFont val="Calibri"/>
        <family val="2"/>
        <charset val="204"/>
        <scheme val="minor"/>
      </rPr>
      <t>(в группе  12.1)</t>
    </r>
  </si>
  <si>
    <t>- Финансовые услуги, ранее не выделенные</t>
  </si>
  <si>
    <t>119   классов  расходов  по целям</t>
  </si>
  <si>
    <t>220  категорий  расходов  по целям</t>
  </si>
  <si>
    <t>затруднено</t>
  </si>
  <si>
    <t>уровни классификации не разделены точками</t>
  </si>
  <si>
    <t xml:space="preserve">нет          </t>
  </si>
  <si>
    <t xml:space="preserve"> маркированный список продуктов</t>
  </si>
  <si>
    <t>521    вид  расходов  по целям</t>
  </si>
  <si>
    <t>334   вида  расходов  по целям</t>
  </si>
  <si>
    <t>189  категорий  расходов  по целям</t>
  </si>
  <si>
    <t>301  категоря расходов  по целям</t>
  </si>
  <si>
    <r>
      <t xml:space="preserve">примечания:     </t>
    </r>
    <r>
      <rPr>
        <b/>
        <sz val="10.5"/>
        <color rgb="FFFF0000"/>
        <rFont val="Calibri"/>
        <family val="2"/>
        <charset val="204"/>
        <scheme val="minor"/>
      </rPr>
      <t>плохо</t>
    </r>
  </si>
  <si>
    <r>
      <t xml:space="preserve">примечания:     </t>
    </r>
    <r>
      <rPr>
        <b/>
        <sz val="10.5"/>
        <color rgb="FF008000"/>
        <rFont val="Calibri"/>
        <family val="2"/>
        <charset val="204"/>
        <scheme val="minor"/>
      </rPr>
      <t>хорошо</t>
    </r>
  </si>
  <si>
    <t>легко читаются классификаци-онные уровни</t>
  </si>
  <si>
    <t>чрезмерная детализация по видам проводоволь-ствия (30% видовых позиций)</t>
  </si>
  <si>
    <t>809    видов  расходов  по целям</t>
  </si>
  <si>
    <t>"виды" фактически совпадают с  "категори-ями": нет дальнейшей детализации           трудно считать позиции по классам и категориям</t>
  </si>
  <si>
    <t>Азер</t>
  </si>
  <si>
    <t>количество видов</t>
  </si>
  <si>
    <t>Продукты питания и безалкогольные напитки       (2)</t>
  </si>
  <si>
    <t>Алкогольные напитки, табачные изделия и наркотики                                                                                   (3)</t>
  </si>
  <si>
    <t>Одежда и обувь                                                                      (2)</t>
  </si>
  <si>
    <t>Жилищные услуги, вода, электричество, газ и другие виды топлива                                                                           (5)</t>
  </si>
  <si>
    <t>Здравоохранение                                                                  (3)</t>
  </si>
  <si>
    <t>Транспорт                                                                                   (3)</t>
  </si>
  <si>
    <t>Связь                                                                                             (3)</t>
  </si>
  <si>
    <t>Образование                                                                            (5)</t>
  </si>
  <si>
    <t>Гостиницы, кафе и рестораны                                        (2)</t>
  </si>
  <si>
    <t>Другие  товары и услуги                                                     (7)</t>
  </si>
  <si>
    <t>Организация отдыха и культурные мероприятия  (6)</t>
  </si>
  <si>
    <t>ИТОГО:</t>
  </si>
  <si>
    <t>…</t>
  </si>
  <si>
    <t>первые  выводы:</t>
  </si>
  <si>
    <t>в Беларуси:   недостаточное количество  классов</t>
  </si>
  <si>
    <t>оптимальное число категорий:   180 - 190</t>
  </si>
  <si>
    <t>чрезмерное число категорий:  Армения и Казахстан</t>
  </si>
  <si>
    <t xml:space="preserve">COICOP:   количество классов по странам </t>
  </si>
  <si>
    <t xml:space="preserve">COICOP:   количество категорий  по странам </t>
  </si>
  <si>
    <t xml:space="preserve">COICOP:   количество видов по странам </t>
  </si>
  <si>
    <t>самый большой разброс в классификации</t>
  </si>
  <si>
    <t xml:space="preserve">строго говоря, на сопоставимость данных по </t>
  </si>
  <si>
    <t>COICOP перечень видов может и не сильно влиять</t>
  </si>
  <si>
    <t>основной вопрос: в трудоемкости ведения дневника</t>
  </si>
  <si>
    <t>и, соответственно, достоверности полученных данных</t>
  </si>
  <si>
    <t>2</t>
  </si>
  <si>
    <t>4</t>
  </si>
  <si>
    <t>6</t>
  </si>
  <si>
    <t>7</t>
  </si>
  <si>
    <t>Грузия</t>
  </si>
  <si>
    <t>использует COICOP - сам классификатор не найден</t>
  </si>
  <si>
    <t>КИПЦ не используется,( но для ИПЦ используется КИПЦ)</t>
  </si>
  <si>
    <t>В составе пакета документов по Обследованию бюждетов домашних хозяйства имеется список кодов по статьям расходов                                                   Материалы получены от UNECE</t>
  </si>
  <si>
    <t xml:space="preserve"> число разрядов классификации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</si>
</sst>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.5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.5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0.5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b/>
      <sz val="10.5"/>
      <color rgb="FFFF0000"/>
      <name val="Calibri"/>
      <family val="2"/>
      <charset val="204"/>
      <scheme val="minor"/>
    </font>
    <font>
      <b/>
      <sz val="10.5"/>
      <color rgb="FF008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</cellStyleXfs>
  <cellXfs count="171">
    <xf numFmtId="0" fontId="0" fillId="0" borderId="0" xfId="0"/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1" fillId="4" borderId="1" xfId="0" applyNumberFormat="1" applyFont="1" applyFill="1" applyBorder="1" applyAlignment="1">
      <alignment horizontal="left" vertical="center" wrapText="1" indent="1"/>
    </xf>
    <xf numFmtId="49" fontId="0" fillId="2" borderId="1" xfId="0" applyNumberForma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 indent="1"/>
    </xf>
    <xf numFmtId="49" fontId="6" fillId="0" borderId="1" xfId="0" applyNumberFormat="1" applyFont="1" applyBorder="1" applyAlignment="1">
      <alignment horizontal="left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 indent="1"/>
    </xf>
    <xf numFmtId="0" fontId="0" fillId="6" borderId="1" xfId="0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49" fontId="6" fillId="6" borderId="1" xfId="0" applyNumberFormat="1" applyFont="1" applyFill="1" applyBorder="1" applyAlignment="1">
      <alignment horizontal="left" vertical="center" wrapText="1" indent="1"/>
    </xf>
    <xf numFmtId="49" fontId="8" fillId="6" borderId="1" xfId="0" applyNumberFormat="1" applyFont="1" applyFill="1" applyBorder="1" applyAlignment="1">
      <alignment horizontal="left" vertical="center" wrapText="1" indent="1"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 inden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0" fillId="6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left" vertical="center" wrapText="1" indent="1"/>
    </xf>
    <xf numFmtId="49" fontId="11" fillId="4" borderId="1" xfId="0" applyNumberFormat="1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 indent="1"/>
    </xf>
    <xf numFmtId="49" fontId="0" fillId="0" borderId="1" xfId="0" applyNumberForma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 inden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 indent="1"/>
    </xf>
    <xf numFmtId="0" fontId="0" fillId="6" borderId="1" xfId="0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 indent="1"/>
    </xf>
    <xf numFmtId="49" fontId="0" fillId="2" borderId="1" xfId="0" applyNumberFormat="1" applyFont="1" applyFill="1" applyBorder="1" applyAlignment="1">
      <alignment horizontal="left" vertical="center" wrapText="1" indent="1"/>
    </xf>
    <xf numFmtId="49" fontId="0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 indent="1"/>
    </xf>
    <xf numFmtId="49" fontId="0" fillId="5" borderId="0" xfId="0" applyNumberFormat="1" applyFill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0" fillId="0" borderId="3" xfId="0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8" xfId="0" applyBorder="1"/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1" fillId="4" borderId="15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left" vertical="center" wrapText="1" inden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4" borderId="17" xfId="0" applyNumberFormat="1" applyFont="1" applyFill="1" applyBorder="1" applyAlignment="1">
      <alignment horizontal="left" vertical="center" wrapText="1" indent="1"/>
    </xf>
    <xf numFmtId="0" fontId="1" fillId="4" borderId="17" xfId="0" applyFont="1" applyFill="1" applyBorder="1" applyAlignment="1">
      <alignment horizontal="left" vertical="center" wrapText="1" indent="1"/>
    </xf>
    <xf numFmtId="49" fontId="1" fillId="4" borderId="18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left" vertical="center" wrapText="1" indent="1"/>
    </xf>
    <xf numFmtId="0" fontId="4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/>
    <xf numFmtId="0" fontId="0" fillId="0" borderId="25" xfId="0" applyBorder="1"/>
    <xf numFmtId="0" fontId="1" fillId="0" borderId="26" xfId="0" applyFont="1" applyBorder="1" applyAlignment="1">
      <alignment horizontal="right" inden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left" indent="1"/>
    </xf>
    <xf numFmtId="0" fontId="0" fillId="7" borderId="0" xfId="0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23" fillId="10" borderId="0" xfId="3" applyBorder="1" applyAlignment="1">
      <alignment horizontal="center" vertical="center"/>
    </xf>
    <xf numFmtId="0" fontId="23" fillId="10" borderId="1" xfId="3" applyBorder="1" applyAlignment="1">
      <alignment horizontal="center" vertical="center"/>
    </xf>
    <xf numFmtId="0" fontId="21" fillId="8" borderId="0" xfId="1" applyBorder="1" applyAlignment="1">
      <alignment horizontal="center" vertical="center"/>
    </xf>
    <xf numFmtId="0" fontId="22" fillId="9" borderId="0" xfId="2" applyAlignment="1">
      <alignment horizontal="center" vertical="center" wrapText="1"/>
    </xf>
    <xf numFmtId="49" fontId="22" fillId="9" borderId="1" xfId="2" applyNumberFormat="1" applyBorder="1" applyAlignment="1">
      <alignment horizontal="center" vertical="center" wrapText="1"/>
    </xf>
    <xf numFmtId="49" fontId="0" fillId="12" borderId="1" xfId="0" applyNumberFormat="1" applyFill="1" applyBorder="1" applyAlignment="1">
      <alignment horizontal="center" vertical="center" wrapText="1"/>
    </xf>
    <xf numFmtId="49" fontId="1" fillId="12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 indent="1"/>
    </xf>
    <xf numFmtId="49" fontId="6" fillId="0" borderId="4" xfId="0" applyNumberFormat="1" applyFont="1" applyBorder="1" applyAlignment="1">
      <alignment horizontal="left" vertical="center" wrapText="1" indent="1"/>
    </xf>
    <xf numFmtId="0" fontId="4" fillId="0" borderId="0" xfId="0" applyFont="1" applyAlignment="1">
      <alignment horizont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6.0606060606060606E-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BE-4D8C-8051-AA61B19B13BB}"/>
                </c:ext>
              </c:extLst>
            </c:dLbl>
            <c:dLbl>
              <c:idx val="4"/>
              <c:layout>
                <c:manualLayout>
                  <c:x val="0"/>
                  <c:y val="7.4074074074074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BE-4D8C-8051-AA61B19B13BB}"/>
                </c:ext>
              </c:extLst>
            </c:dLbl>
            <c:dLbl>
              <c:idx val="5"/>
              <c:layout>
                <c:manualLayout>
                  <c:x val="0"/>
                  <c:y val="7.870370370370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BE-4D8C-8051-AA61B19B13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'сводная 1'!$D$3:$J$3</c:f>
              <c:strCache>
                <c:ptCount val="7"/>
                <c:pt idx="0">
                  <c:v>Азер</c:v>
                </c:pt>
                <c:pt idx="1">
                  <c:v>Арм</c:v>
                </c:pt>
                <c:pt idx="2">
                  <c:v>Бел</c:v>
                </c:pt>
                <c:pt idx="3">
                  <c:v>Каз</c:v>
                </c:pt>
                <c:pt idx="4">
                  <c:v>Мол</c:v>
                </c:pt>
                <c:pt idx="5">
                  <c:v>Рос</c:v>
                </c:pt>
                <c:pt idx="6">
                  <c:v>Укр</c:v>
                </c:pt>
              </c:strCache>
            </c:strRef>
          </c:cat>
          <c:val>
            <c:numRef>
              <c:f>'сводная 1'!$D$18:$J$18</c:f>
              <c:numCache>
                <c:formatCode>General</c:formatCode>
                <c:ptCount val="7"/>
                <c:pt idx="0">
                  <c:v>117</c:v>
                </c:pt>
                <c:pt idx="1">
                  <c:v>116</c:v>
                </c:pt>
                <c:pt idx="2">
                  <c:v>106</c:v>
                </c:pt>
                <c:pt idx="3">
                  <c:v>117</c:v>
                </c:pt>
                <c:pt idx="4">
                  <c:v>119</c:v>
                </c:pt>
                <c:pt idx="5">
                  <c:v>119</c:v>
                </c:pt>
                <c:pt idx="6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BE-4D8C-8051-AA61B19B1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63824"/>
        <c:axId val="156264216"/>
      </c:barChart>
      <c:catAx>
        <c:axId val="15626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6264216"/>
        <c:crosses val="autoZero"/>
        <c:auto val="1"/>
        <c:lblAlgn val="ctr"/>
        <c:lblOffset val="100"/>
        <c:noMultiLvlLbl val="0"/>
      </c:catAx>
      <c:valAx>
        <c:axId val="156264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2638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3250207813798837E-3"/>
                  <c:y val="1.2121212121212121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8A-406A-A25C-9471DB3BFDF0}"/>
                </c:ext>
              </c:extLst>
            </c:dLbl>
            <c:dLbl>
              <c:idx val="2"/>
              <c:layout>
                <c:manualLayout>
                  <c:x val="0"/>
                  <c:y val="2.5542381914904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8A-406A-A25C-9471DB3BFDF0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08A-406A-A25C-9471DB3BFDF0}"/>
                </c:ext>
              </c:extLst>
            </c:dLbl>
            <c:dLbl>
              <c:idx val="4"/>
              <c:layout>
                <c:manualLayout>
                  <c:x val="0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8A-406A-A25C-9471DB3BFD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'сводная 1'!$K$3:$Q$3</c:f>
              <c:strCache>
                <c:ptCount val="7"/>
                <c:pt idx="0">
                  <c:v>Азер</c:v>
                </c:pt>
                <c:pt idx="1">
                  <c:v>Арм</c:v>
                </c:pt>
                <c:pt idx="2">
                  <c:v>Бел</c:v>
                </c:pt>
                <c:pt idx="3">
                  <c:v>Каз</c:v>
                </c:pt>
                <c:pt idx="4">
                  <c:v>Мол</c:v>
                </c:pt>
                <c:pt idx="5">
                  <c:v>Рос</c:v>
                </c:pt>
                <c:pt idx="6">
                  <c:v>Укр</c:v>
                </c:pt>
              </c:strCache>
            </c:strRef>
          </c:cat>
          <c:val>
            <c:numRef>
              <c:f>'сводная 1'!$K$18:$Q$18</c:f>
              <c:numCache>
                <c:formatCode>General</c:formatCode>
                <c:ptCount val="7"/>
                <c:pt idx="0">
                  <c:v>189</c:v>
                </c:pt>
                <c:pt idx="1">
                  <c:v>301</c:v>
                </c:pt>
                <c:pt idx="2">
                  <c:v>176</c:v>
                </c:pt>
                <c:pt idx="3">
                  <c:v>293</c:v>
                </c:pt>
                <c:pt idx="4">
                  <c:v>220</c:v>
                </c:pt>
                <c:pt idx="5">
                  <c:v>185</c:v>
                </c:pt>
                <c:pt idx="6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8A-406A-A25C-9471DB3BF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653696"/>
        <c:axId val="271654088"/>
      </c:barChart>
      <c:catAx>
        <c:axId val="27165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654088"/>
        <c:crosses val="autoZero"/>
        <c:auto val="1"/>
        <c:lblAlgn val="ctr"/>
        <c:lblOffset val="100"/>
        <c:noMultiLvlLbl val="0"/>
      </c:catAx>
      <c:valAx>
        <c:axId val="271654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6536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6936041218505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6B-481C-B476-A65A1BFDFE30}"/>
                </c:ext>
              </c:extLst>
            </c:dLbl>
            <c:dLbl>
              <c:idx val="1"/>
              <c:layout>
                <c:manualLayout>
                  <c:x val="0"/>
                  <c:y val="0.121212185483276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6B-481C-B476-A65A1BFDFE30}"/>
                </c:ext>
              </c:extLst>
            </c:dLbl>
            <c:dLbl>
              <c:idx val="2"/>
              <c:layout>
                <c:manualLayout>
                  <c:x val="3.3167495854063019E-3"/>
                  <c:y val="2.6936041218505909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6B-481C-B476-A65A1BFDFE30}"/>
                </c:ext>
              </c:extLst>
            </c:dLbl>
            <c:dLbl>
              <c:idx val="4"/>
              <c:layout>
                <c:manualLayout>
                  <c:x val="0"/>
                  <c:y val="1.3468020609252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6B-481C-B476-A65A1BFDFE30}"/>
                </c:ext>
              </c:extLst>
            </c:dLbl>
            <c:dLbl>
              <c:idx val="5"/>
              <c:layout>
                <c:manualLayout>
                  <c:x val="0"/>
                  <c:y val="1.3468020609252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6B-481C-B476-A65A1BFDFE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'сводная 1'!$R$3:$X$3</c:f>
              <c:strCache>
                <c:ptCount val="7"/>
                <c:pt idx="0">
                  <c:v>Азер</c:v>
                </c:pt>
                <c:pt idx="1">
                  <c:v>Арм</c:v>
                </c:pt>
                <c:pt idx="2">
                  <c:v>Бел</c:v>
                </c:pt>
                <c:pt idx="3">
                  <c:v>Каз</c:v>
                </c:pt>
                <c:pt idx="4">
                  <c:v>Мол</c:v>
                </c:pt>
                <c:pt idx="5">
                  <c:v>Рос</c:v>
                </c:pt>
                <c:pt idx="6">
                  <c:v>Укр</c:v>
                </c:pt>
              </c:strCache>
            </c:strRef>
          </c:cat>
          <c:val>
            <c:numRef>
              <c:f>'сводная 1'!$R$18:$X$18</c:f>
              <c:numCache>
                <c:formatCode>General</c:formatCode>
                <c:ptCount val="7"/>
                <c:pt idx="0">
                  <c:v>521</c:v>
                </c:pt>
                <c:pt idx="1">
                  <c:v>334</c:v>
                </c:pt>
                <c:pt idx="2">
                  <c:v>809</c:v>
                </c:pt>
                <c:pt idx="3">
                  <c:v>0</c:v>
                </c:pt>
                <c:pt idx="4">
                  <c:v>400</c:v>
                </c:pt>
                <c:pt idx="5">
                  <c:v>478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6B-481C-B476-A65A1BFDF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654872"/>
        <c:axId val="271655264"/>
      </c:barChart>
      <c:catAx>
        <c:axId val="271654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655264"/>
        <c:crosses val="autoZero"/>
        <c:auto val="1"/>
        <c:lblAlgn val="ctr"/>
        <c:lblOffset val="100"/>
        <c:noMultiLvlLbl val="0"/>
      </c:catAx>
      <c:valAx>
        <c:axId val="27165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654872"/>
        <c:crosses val="autoZero"/>
        <c:crossBetween val="between"/>
        <c:majorUnit val="200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1</xdr:rowOff>
    </xdr:from>
    <xdr:to>
      <xdr:col>14</xdr:col>
      <xdr:colOff>9525</xdr:colOff>
      <xdr:row>36</xdr:row>
      <xdr:rowOff>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37</xdr:row>
      <xdr:rowOff>9526</xdr:rowOff>
    </xdr:from>
    <xdr:to>
      <xdr:col>14</xdr:col>
      <xdr:colOff>0</xdr:colOff>
      <xdr:row>47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48</xdr:row>
      <xdr:rowOff>19051</xdr:rowOff>
    </xdr:from>
    <xdr:to>
      <xdr:col>14</xdr:col>
      <xdr:colOff>38100</xdr:colOff>
      <xdr:row>58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R246"/>
  <sheetViews>
    <sheetView workbookViewId="0">
      <pane xSplit="1" ySplit="2" topLeftCell="AC29" activePane="bottomRight" state="frozen"/>
      <selection pane="topRight" activeCell="B1" sqref="B1"/>
      <selection pane="bottomLeft" activeCell="A3" sqref="A3"/>
      <selection pane="bottomRight" activeCell="AK44" sqref="AK44"/>
    </sheetView>
  </sheetViews>
  <sheetFormatPr defaultRowHeight="15" x14ac:dyDescent="0.25"/>
  <cols>
    <col min="1" max="1" width="5.140625" customWidth="1"/>
    <col min="2" max="2" width="4.7109375" style="12" customWidth="1"/>
    <col min="3" max="3" width="51.28515625" style="36" customWidth="1"/>
    <col min="4" max="4" width="4.5703125" style="4" customWidth="1"/>
    <col min="5" max="5" width="6.5703125" style="4" customWidth="1"/>
    <col min="6" max="6" width="9.140625" style="4" customWidth="1"/>
    <col min="7" max="7" width="5.140625" customWidth="1"/>
    <col min="8" max="8" width="4.7109375" style="12" customWidth="1"/>
    <col min="9" max="9" width="51.28515625" style="36" customWidth="1"/>
    <col min="10" max="10" width="4.5703125" style="4" customWidth="1"/>
    <col min="11" max="11" width="9.140625" style="4" customWidth="1"/>
    <col min="12" max="12" width="6.5703125" style="4" customWidth="1"/>
    <col min="13" max="13" width="5.140625" customWidth="1"/>
    <col min="14" max="14" width="4.7109375" style="12" customWidth="1"/>
    <col min="15" max="15" width="50.5703125" style="36" customWidth="1"/>
    <col min="16" max="16" width="4.5703125" style="4" customWidth="1"/>
    <col min="17" max="17" width="9.140625" style="4" customWidth="1"/>
    <col min="18" max="18" width="6.5703125" style="4" customWidth="1"/>
    <col min="19" max="19" width="5.140625" customWidth="1"/>
    <col min="20" max="20" width="4.7109375" style="12" customWidth="1"/>
    <col min="21" max="21" width="51.140625" style="36" customWidth="1"/>
    <col min="22" max="22" width="4.5703125" style="4" customWidth="1"/>
    <col min="23" max="23" width="9.140625" style="4" customWidth="1"/>
    <col min="24" max="24" width="6.5703125" style="4" customWidth="1"/>
    <col min="25" max="26" width="4.7109375" style="1" customWidth="1"/>
    <col min="27" max="27" width="51.28515625" style="23" customWidth="1"/>
    <col min="28" max="28" width="4.5703125" style="4" customWidth="1"/>
    <col min="29" max="29" width="9.140625" style="4" customWidth="1"/>
    <col min="30" max="31" width="4.7109375" style="1" customWidth="1"/>
    <col min="32" max="32" width="50.28515625" style="23" customWidth="1"/>
    <col min="33" max="33" width="4.5703125" style="4" customWidth="1"/>
    <col min="34" max="34" width="9.140625" style="4" customWidth="1"/>
    <col min="35" max="36" width="4.7109375" style="1" customWidth="1"/>
    <col min="37" max="37" width="49.7109375" style="23" customWidth="1"/>
    <col min="38" max="38" width="4.5703125" style="4" customWidth="1"/>
    <col min="39" max="40" width="9.140625" style="4" customWidth="1"/>
    <col min="41" max="41" width="4.7109375" style="1" customWidth="1"/>
  </cols>
  <sheetData>
    <row r="1" spans="2:44" x14ac:dyDescent="0.25">
      <c r="B1" s="12" t="s">
        <v>574</v>
      </c>
      <c r="H1" s="12" t="s">
        <v>836</v>
      </c>
      <c r="N1" s="12" t="s">
        <v>589</v>
      </c>
      <c r="T1" s="12" t="s">
        <v>837</v>
      </c>
      <c r="Z1" s="1" t="s">
        <v>694</v>
      </c>
      <c r="AE1" s="1" t="s">
        <v>838</v>
      </c>
      <c r="AJ1" s="1" t="s">
        <v>839</v>
      </c>
    </row>
    <row r="2" spans="2:44" s="102" customFormat="1" x14ac:dyDescent="0.25">
      <c r="B2" s="157" t="s">
        <v>118</v>
      </c>
      <c r="C2" s="157"/>
      <c r="D2" s="101" t="s">
        <v>768</v>
      </c>
      <c r="E2" s="101"/>
      <c r="F2" s="101"/>
      <c r="H2" s="157" t="s">
        <v>722</v>
      </c>
      <c r="I2" s="157"/>
      <c r="J2" s="101" t="s">
        <v>769</v>
      </c>
      <c r="K2" s="101"/>
      <c r="L2" s="101"/>
      <c r="N2" s="157" t="s">
        <v>424</v>
      </c>
      <c r="O2" s="157"/>
      <c r="P2" s="101" t="s">
        <v>770</v>
      </c>
      <c r="Q2" s="101"/>
      <c r="R2" s="101"/>
      <c r="T2" s="157" t="s">
        <v>462</v>
      </c>
      <c r="U2" s="157"/>
      <c r="V2" s="101" t="s">
        <v>771</v>
      </c>
      <c r="W2" s="101"/>
      <c r="X2" s="101"/>
      <c r="Y2" s="100"/>
      <c r="Z2" s="153" t="s">
        <v>117</v>
      </c>
      <c r="AA2" s="153"/>
      <c r="AB2" s="101" t="s">
        <v>772</v>
      </c>
      <c r="AC2" s="101"/>
      <c r="AD2" s="100"/>
      <c r="AE2" s="153" t="s">
        <v>446</v>
      </c>
      <c r="AF2" s="153"/>
      <c r="AG2" s="101" t="s">
        <v>773</v>
      </c>
      <c r="AH2" s="101"/>
      <c r="AI2" s="100"/>
      <c r="AJ2" s="153" t="s">
        <v>145</v>
      </c>
      <c r="AK2" s="153"/>
      <c r="AL2" s="101" t="s">
        <v>774</v>
      </c>
      <c r="AM2" s="101"/>
      <c r="AN2" s="101"/>
      <c r="AO2" s="100"/>
      <c r="AP2" s="153" t="s">
        <v>840</v>
      </c>
      <c r="AQ2" s="153"/>
      <c r="AR2" s="102" t="s">
        <v>841</v>
      </c>
    </row>
    <row r="3" spans="2:44" ht="68.25" customHeight="1" x14ac:dyDescent="0.25">
      <c r="B3" s="6"/>
      <c r="C3" s="15" t="s">
        <v>296</v>
      </c>
      <c r="H3" s="75"/>
      <c r="I3" s="15" t="s">
        <v>442</v>
      </c>
      <c r="N3" s="29"/>
      <c r="O3" s="15" t="s">
        <v>442</v>
      </c>
      <c r="T3" s="43"/>
      <c r="U3" s="15" t="s">
        <v>463</v>
      </c>
      <c r="Y3" s="3"/>
      <c r="Z3" s="5"/>
      <c r="AA3" s="14" t="s">
        <v>295</v>
      </c>
      <c r="AD3" s="3"/>
      <c r="AE3" s="42"/>
      <c r="AF3" s="14" t="s">
        <v>449</v>
      </c>
      <c r="AI3" s="3"/>
      <c r="AJ3" s="5"/>
      <c r="AK3" s="14" t="s">
        <v>294</v>
      </c>
      <c r="AO3" s="3"/>
    </row>
    <row r="4" spans="2:44" x14ac:dyDescent="0.25">
      <c r="B4" s="30"/>
      <c r="C4" s="37" t="s">
        <v>445</v>
      </c>
      <c r="D4" s="9"/>
      <c r="E4" s="9"/>
      <c r="F4" s="9"/>
      <c r="H4" s="30"/>
      <c r="I4" s="149" t="s">
        <v>445</v>
      </c>
      <c r="J4" s="9"/>
      <c r="K4" s="9"/>
      <c r="L4" s="9"/>
      <c r="N4" s="30"/>
      <c r="O4" s="37" t="s">
        <v>445</v>
      </c>
      <c r="P4" s="9"/>
      <c r="Q4" s="9"/>
      <c r="R4" s="9"/>
      <c r="T4" s="30"/>
      <c r="U4" s="37" t="s">
        <v>464</v>
      </c>
      <c r="V4" s="9"/>
      <c r="W4" s="9"/>
      <c r="X4" s="9"/>
      <c r="Y4" s="3"/>
      <c r="Z4" s="3"/>
      <c r="AA4" s="37" t="s">
        <v>445</v>
      </c>
      <c r="AD4" s="3"/>
      <c r="AE4" s="3"/>
      <c r="AF4" s="37" t="s">
        <v>445</v>
      </c>
      <c r="AI4" s="3"/>
      <c r="AJ4" s="3"/>
      <c r="AK4" s="37" t="s">
        <v>445</v>
      </c>
      <c r="AO4" s="3"/>
    </row>
    <row r="5" spans="2:44" ht="15" customHeight="1" x14ac:dyDescent="0.25">
      <c r="B5" s="30"/>
      <c r="C5" s="31" t="s">
        <v>116</v>
      </c>
      <c r="D5" s="9"/>
      <c r="E5" s="9"/>
      <c r="F5" s="9"/>
      <c r="H5" s="30"/>
      <c r="I5" s="152" t="s">
        <v>116</v>
      </c>
      <c r="J5" s="9"/>
      <c r="K5" s="9"/>
      <c r="L5" s="9"/>
      <c r="N5" s="30"/>
      <c r="O5" s="31" t="s">
        <v>116</v>
      </c>
      <c r="P5" s="9"/>
      <c r="Q5" s="9"/>
      <c r="R5" s="9"/>
      <c r="T5" s="30"/>
      <c r="U5" s="31" t="s">
        <v>545</v>
      </c>
      <c r="V5" s="9"/>
      <c r="W5" s="9"/>
      <c r="X5" s="9"/>
      <c r="Y5" s="3"/>
      <c r="Z5" s="3"/>
      <c r="AA5" s="37" t="s">
        <v>116</v>
      </c>
      <c r="AD5" s="3"/>
      <c r="AE5" s="3"/>
      <c r="AF5" s="37" t="s">
        <v>116</v>
      </c>
      <c r="AI5" s="3"/>
      <c r="AJ5" s="3"/>
      <c r="AK5" s="37" t="s">
        <v>293</v>
      </c>
      <c r="AO5" s="3"/>
    </row>
    <row r="6" spans="2:44" x14ac:dyDescent="0.25">
      <c r="B6" s="30"/>
      <c r="C6" s="31" t="s">
        <v>552</v>
      </c>
      <c r="D6" s="9">
        <f>SUM(D10:D237)</f>
        <v>119</v>
      </c>
      <c r="E6" s="9"/>
      <c r="F6" s="9"/>
      <c r="H6" s="30"/>
      <c r="I6" s="31" t="s">
        <v>548</v>
      </c>
      <c r="J6" s="145">
        <f>SUM(J10:J237)</f>
        <v>117</v>
      </c>
      <c r="K6" s="9"/>
      <c r="L6" s="9"/>
      <c r="N6" s="30"/>
      <c r="O6" s="31" t="s">
        <v>443</v>
      </c>
      <c r="P6" s="9">
        <f>SUM(P10:P237)</f>
        <v>116</v>
      </c>
      <c r="Q6" s="9"/>
      <c r="R6" s="9"/>
      <c r="T6" s="30"/>
      <c r="U6" s="31" t="s">
        <v>546</v>
      </c>
      <c r="V6" s="9">
        <f>SUM(V10:V237)</f>
        <v>106</v>
      </c>
      <c r="W6" s="9"/>
      <c r="X6" s="9"/>
      <c r="Y6" s="3"/>
      <c r="Z6" s="3"/>
      <c r="AA6" s="37" t="s">
        <v>548</v>
      </c>
      <c r="AB6" s="4">
        <f>SUM(AB11:AB237)</f>
        <v>117</v>
      </c>
      <c r="AD6" s="3"/>
      <c r="AE6" s="3"/>
      <c r="AF6" s="37" t="s">
        <v>447</v>
      </c>
      <c r="AG6" s="4">
        <f>SUM(AG10:AG238)</f>
        <v>116</v>
      </c>
      <c r="AI6" s="3"/>
      <c r="AJ6" s="3"/>
      <c r="AK6" s="37" t="s">
        <v>793</v>
      </c>
      <c r="AL6" s="4">
        <f>SUM(AL10:AL238)</f>
        <v>119</v>
      </c>
      <c r="AM6" s="4">
        <f>3+3</f>
        <v>6</v>
      </c>
      <c r="AO6" s="3"/>
    </row>
    <row r="7" spans="2:44" ht="15" customHeight="1" x14ac:dyDescent="0.25">
      <c r="B7" s="30"/>
      <c r="C7" s="31" t="s">
        <v>767</v>
      </c>
      <c r="D7" s="9"/>
      <c r="E7" s="9">
        <f>SUM(E11:E237)</f>
        <v>185</v>
      </c>
      <c r="H7" s="30"/>
      <c r="I7" s="31" t="s">
        <v>801</v>
      </c>
      <c r="J7" s="9"/>
      <c r="K7" s="146">
        <f>SUM(K11:K238)</f>
        <v>189</v>
      </c>
      <c r="L7" s="9"/>
      <c r="N7" s="30"/>
      <c r="O7" s="31" t="s">
        <v>802</v>
      </c>
      <c r="P7" s="9"/>
      <c r="Q7" s="9">
        <f>SUM(Q11:Q237)</f>
        <v>301</v>
      </c>
      <c r="T7" s="30"/>
      <c r="U7" s="31" t="s">
        <v>547</v>
      </c>
      <c r="V7" s="9"/>
      <c r="W7" s="9">
        <f>SUM(W11:W238)</f>
        <v>173</v>
      </c>
      <c r="X7" s="9"/>
      <c r="Y7" s="3"/>
      <c r="Z7" s="3"/>
      <c r="AA7" s="31" t="s">
        <v>444</v>
      </c>
      <c r="AC7" s="4">
        <f>SUM(AC11:AC237)</f>
        <v>293</v>
      </c>
      <c r="AD7" s="3"/>
      <c r="AE7" s="3"/>
      <c r="AF7" s="40" t="s">
        <v>448</v>
      </c>
      <c r="AH7" s="4">
        <f>SUM(AH10:AH238)</f>
        <v>198</v>
      </c>
      <c r="AI7" s="3"/>
      <c r="AJ7" s="3"/>
      <c r="AK7" s="31" t="s">
        <v>794</v>
      </c>
      <c r="AM7" s="4">
        <f>SUM(AM10:AM238)</f>
        <v>220</v>
      </c>
      <c r="AO7" s="3"/>
    </row>
    <row r="8" spans="2:44" ht="15" customHeight="1" x14ac:dyDescent="0.25">
      <c r="B8" s="30"/>
      <c r="C8" s="31" t="s">
        <v>761</v>
      </c>
      <c r="D8" s="9"/>
      <c r="E8" s="9"/>
      <c r="F8" s="9">
        <f>SUM(F11:F238)</f>
        <v>478</v>
      </c>
      <c r="H8" s="30"/>
      <c r="I8" s="31" t="s">
        <v>799</v>
      </c>
      <c r="J8" s="9"/>
      <c r="K8" s="9"/>
      <c r="L8" s="148">
        <f>SUM(L11:L237)</f>
        <v>521</v>
      </c>
      <c r="N8" s="30"/>
      <c r="O8" s="31" t="s">
        <v>800</v>
      </c>
      <c r="P8" s="9"/>
      <c r="Q8" s="9"/>
      <c r="R8" s="9">
        <f>SUM(R10:R237)</f>
        <v>334</v>
      </c>
      <c r="T8" s="30"/>
      <c r="U8" s="31" t="s">
        <v>807</v>
      </c>
      <c r="V8" s="9"/>
      <c r="W8" s="9"/>
      <c r="X8" s="9">
        <f>SUM(X10:X237)</f>
        <v>809</v>
      </c>
      <c r="Y8" s="3"/>
      <c r="Z8" s="3"/>
      <c r="AA8" s="31"/>
      <c r="AD8" s="3"/>
      <c r="AE8" s="3"/>
      <c r="AF8" s="40"/>
      <c r="AI8" s="3"/>
      <c r="AJ8" s="3"/>
      <c r="AK8" s="40" t="s">
        <v>775</v>
      </c>
      <c r="AN8" s="4">
        <f>SUM(AN10:AN238)</f>
        <v>400</v>
      </c>
      <c r="AO8" s="3"/>
    </row>
    <row r="9" spans="2:44" x14ac:dyDescent="0.25">
      <c r="B9" s="32"/>
      <c r="C9" s="33"/>
      <c r="D9" s="9"/>
      <c r="E9" s="9"/>
      <c r="F9" s="9"/>
      <c r="H9" s="32"/>
      <c r="I9" s="33"/>
      <c r="J9" s="9"/>
      <c r="K9" s="9"/>
      <c r="L9" s="9"/>
      <c r="N9" s="32"/>
      <c r="O9" s="33"/>
      <c r="P9" s="9"/>
      <c r="Q9" s="9"/>
      <c r="R9" s="9"/>
      <c r="T9" s="32"/>
      <c r="U9" s="33"/>
      <c r="V9" s="9"/>
      <c r="W9" s="9"/>
      <c r="X9" s="9"/>
    </row>
    <row r="10" spans="2:44" ht="15" customHeight="1" x14ac:dyDescent="0.25">
      <c r="B10" s="20" t="s">
        <v>0</v>
      </c>
      <c r="C10" s="44" t="s">
        <v>374</v>
      </c>
      <c r="D10" s="17"/>
      <c r="E10" s="17"/>
      <c r="F10" s="17"/>
      <c r="H10" s="150" t="s">
        <v>0</v>
      </c>
      <c r="I10" s="44" t="s">
        <v>374</v>
      </c>
      <c r="J10" s="17"/>
      <c r="K10" s="17"/>
      <c r="L10" s="17"/>
      <c r="N10" s="20" t="s">
        <v>0</v>
      </c>
      <c r="O10" s="44" t="s">
        <v>374</v>
      </c>
      <c r="P10" s="17"/>
      <c r="Q10" s="17"/>
      <c r="R10" s="17"/>
      <c r="T10" s="20" t="s">
        <v>0</v>
      </c>
      <c r="U10" s="44" t="s">
        <v>374</v>
      </c>
      <c r="V10" s="17"/>
      <c r="W10" s="17"/>
      <c r="X10" s="17"/>
      <c r="Y10" s="2"/>
      <c r="Z10" s="16" t="s">
        <v>0</v>
      </c>
      <c r="AA10" s="44" t="s">
        <v>3</v>
      </c>
      <c r="AB10" s="17"/>
      <c r="AC10" s="17"/>
      <c r="AD10" s="2"/>
      <c r="AE10" s="16" t="s">
        <v>0</v>
      </c>
      <c r="AF10" s="44" t="s">
        <v>288</v>
      </c>
      <c r="AG10" s="17"/>
      <c r="AH10" s="17"/>
      <c r="AI10" s="2"/>
      <c r="AJ10" s="16" t="s">
        <v>0</v>
      </c>
      <c r="AK10" s="44" t="s">
        <v>778</v>
      </c>
      <c r="AL10" s="17"/>
      <c r="AM10" s="17"/>
      <c r="AN10" s="17"/>
      <c r="AO10" s="2"/>
    </row>
    <row r="11" spans="2:44" x14ac:dyDescent="0.25">
      <c r="B11" s="34" t="s">
        <v>1</v>
      </c>
      <c r="C11" s="46" t="s">
        <v>4</v>
      </c>
      <c r="D11" s="19">
        <v>9</v>
      </c>
      <c r="E11" s="19"/>
      <c r="F11" s="19"/>
      <c r="H11" s="151" t="s">
        <v>1</v>
      </c>
      <c r="I11" s="46" t="s">
        <v>4</v>
      </c>
      <c r="J11" s="144">
        <v>9</v>
      </c>
      <c r="K11" s="19"/>
      <c r="L11" s="19"/>
      <c r="N11" s="34" t="s">
        <v>1</v>
      </c>
      <c r="O11" s="46" t="s">
        <v>4</v>
      </c>
      <c r="P11" s="19">
        <v>9</v>
      </c>
      <c r="Q11" s="19"/>
      <c r="R11" s="19"/>
      <c r="T11" s="34" t="s">
        <v>1</v>
      </c>
      <c r="U11" s="46" t="s">
        <v>4</v>
      </c>
      <c r="V11" s="19">
        <v>9</v>
      </c>
      <c r="W11" s="19"/>
      <c r="X11" s="19"/>
      <c r="Z11" s="18" t="s">
        <v>1</v>
      </c>
      <c r="AA11" s="46" t="s">
        <v>4</v>
      </c>
      <c r="AB11" s="19">
        <v>9</v>
      </c>
      <c r="AC11" s="19"/>
      <c r="AE11" s="18" t="s">
        <v>1</v>
      </c>
      <c r="AF11" s="46" t="s">
        <v>4</v>
      </c>
      <c r="AG11" s="19">
        <v>9</v>
      </c>
      <c r="AH11" s="19"/>
      <c r="AJ11" s="18" t="s">
        <v>1</v>
      </c>
      <c r="AK11" s="46" t="s">
        <v>4</v>
      </c>
      <c r="AL11" s="19">
        <v>9</v>
      </c>
      <c r="AM11" s="19"/>
      <c r="AN11" s="19"/>
    </row>
    <row r="12" spans="2:44" x14ac:dyDescent="0.25">
      <c r="B12" s="13"/>
      <c r="C12" s="47" t="s">
        <v>178</v>
      </c>
      <c r="D12" s="7"/>
      <c r="E12" s="7">
        <v>6</v>
      </c>
      <c r="F12" s="7">
        <v>23</v>
      </c>
      <c r="H12" s="13"/>
      <c r="I12" s="51" t="s">
        <v>178</v>
      </c>
      <c r="J12" s="7"/>
      <c r="K12" s="147">
        <v>6</v>
      </c>
      <c r="L12" s="7">
        <v>35</v>
      </c>
      <c r="N12" s="13"/>
      <c r="O12" s="47" t="s">
        <v>178</v>
      </c>
      <c r="P12" s="7"/>
      <c r="Q12" s="7">
        <v>8</v>
      </c>
      <c r="R12" s="7">
        <v>10</v>
      </c>
      <c r="T12" s="13"/>
      <c r="U12" s="47" t="s">
        <v>178</v>
      </c>
      <c r="V12" s="7"/>
      <c r="W12" s="7">
        <v>6</v>
      </c>
      <c r="X12" s="7">
        <v>39</v>
      </c>
      <c r="Z12" s="8"/>
      <c r="AA12" s="47" t="s">
        <v>178</v>
      </c>
      <c r="AB12" s="7"/>
      <c r="AC12" s="7">
        <v>6</v>
      </c>
      <c r="AE12" s="8"/>
      <c r="AF12" s="47" t="s">
        <v>178</v>
      </c>
      <c r="AG12" s="7"/>
      <c r="AH12" s="7">
        <v>5</v>
      </c>
      <c r="AJ12" s="8"/>
      <c r="AK12" s="47" t="s">
        <v>178</v>
      </c>
      <c r="AL12" s="7"/>
      <c r="AM12" s="7">
        <v>7</v>
      </c>
      <c r="AN12" s="7">
        <v>12</v>
      </c>
    </row>
    <row r="13" spans="2:44" x14ac:dyDescent="0.25">
      <c r="B13" s="13"/>
      <c r="C13" s="47" t="s">
        <v>179</v>
      </c>
      <c r="D13" s="7"/>
      <c r="E13" s="7">
        <v>7</v>
      </c>
      <c r="F13" s="7">
        <v>22</v>
      </c>
      <c r="H13" s="13"/>
      <c r="I13" s="51" t="s">
        <v>179</v>
      </c>
      <c r="J13" s="7"/>
      <c r="K13" s="7">
        <v>7</v>
      </c>
      <c r="L13" s="7">
        <v>32</v>
      </c>
      <c r="N13" s="13"/>
      <c r="O13" s="47" t="s">
        <v>179</v>
      </c>
      <c r="P13" s="7"/>
      <c r="Q13" s="7">
        <v>8</v>
      </c>
      <c r="R13" s="7">
        <v>8</v>
      </c>
      <c r="T13" s="13"/>
      <c r="U13" s="47" t="s">
        <v>465</v>
      </c>
      <c r="V13" s="7"/>
      <c r="W13" s="7">
        <v>6</v>
      </c>
      <c r="X13" s="7">
        <v>37</v>
      </c>
      <c r="Z13" s="8"/>
      <c r="AA13" s="47" t="s">
        <v>179</v>
      </c>
      <c r="AB13" s="7"/>
      <c r="AC13" s="7">
        <v>7</v>
      </c>
      <c r="AE13" s="8"/>
      <c r="AF13" s="47" t="s">
        <v>179</v>
      </c>
      <c r="AG13" s="7"/>
      <c r="AH13" s="7">
        <v>7</v>
      </c>
      <c r="AJ13" s="8"/>
      <c r="AK13" s="47" t="s">
        <v>179</v>
      </c>
      <c r="AL13" s="7"/>
      <c r="AM13" s="7">
        <v>8</v>
      </c>
      <c r="AN13" s="7">
        <v>15</v>
      </c>
    </row>
    <row r="14" spans="2:44" x14ac:dyDescent="0.25">
      <c r="B14" s="13"/>
      <c r="C14" s="47" t="s">
        <v>180</v>
      </c>
      <c r="D14" s="7"/>
      <c r="E14" s="7">
        <v>3</v>
      </c>
      <c r="F14" s="7">
        <v>12</v>
      </c>
      <c r="H14" s="13"/>
      <c r="I14" s="51" t="s">
        <v>180</v>
      </c>
      <c r="J14" s="7"/>
      <c r="K14" s="7">
        <v>3</v>
      </c>
      <c r="L14" s="7">
        <v>25</v>
      </c>
      <c r="N14" s="13"/>
      <c r="O14" s="47" t="s">
        <v>180</v>
      </c>
      <c r="P14" s="7"/>
      <c r="Q14" s="7">
        <v>6</v>
      </c>
      <c r="R14" s="7">
        <v>6</v>
      </c>
      <c r="T14" s="13"/>
      <c r="U14" s="47" t="s">
        <v>180</v>
      </c>
      <c r="V14" s="7"/>
      <c r="W14" s="7">
        <v>6</v>
      </c>
      <c r="X14" s="7">
        <v>25</v>
      </c>
      <c r="Z14" s="8"/>
      <c r="AA14" s="47" t="s">
        <v>180</v>
      </c>
      <c r="AB14" s="7"/>
      <c r="AC14" s="7">
        <v>4</v>
      </c>
      <c r="AE14" s="8"/>
      <c r="AF14" s="47" t="s">
        <v>180</v>
      </c>
      <c r="AG14" s="7"/>
      <c r="AH14" s="7">
        <v>4</v>
      </c>
      <c r="AJ14" s="8"/>
      <c r="AK14" s="47" t="s">
        <v>180</v>
      </c>
      <c r="AL14" s="7"/>
      <c r="AM14" s="7">
        <v>4</v>
      </c>
      <c r="AN14" s="7">
        <v>5</v>
      </c>
    </row>
    <row r="15" spans="2:44" x14ac:dyDescent="0.25">
      <c r="B15" s="13"/>
      <c r="C15" s="47" t="s">
        <v>181</v>
      </c>
      <c r="D15" s="7"/>
      <c r="E15" s="7">
        <v>5</v>
      </c>
      <c r="F15" s="7">
        <v>23</v>
      </c>
      <c r="H15" s="13"/>
      <c r="I15" s="51" t="s">
        <v>181</v>
      </c>
      <c r="J15" s="7"/>
      <c r="K15" s="7">
        <v>5</v>
      </c>
      <c r="L15" s="7">
        <v>25</v>
      </c>
      <c r="N15" s="13"/>
      <c r="O15" s="47" t="s">
        <v>181</v>
      </c>
      <c r="P15" s="7"/>
      <c r="Q15" s="7">
        <v>7</v>
      </c>
      <c r="R15" s="7">
        <v>8</v>
      </c>
      <c r="T15" s="13"/>
      <c r="U15" s="47" t="s">
        <v>466</v>
      </c>
      <c r="V15" s="7"/>
      <c r="W15" s="7">
        <v>6</v>
      </c>
      <c r="X15" s="7">
        <v>28</v>
      </c>
      <c r="Z15" s="8"/>
      <c r="AA15" s="47" t="s">
        <v>181</v>
      </c>
      <c r="AB15" s="7"/>
      <c r="AC15" s="7">
        <v>5</v>
      </c>
      <c r="AE15" s="8"/>
      <c r="AF15" s="47" t="s">
        <v>181</v>
      </c>
      <c r="AG15" s="7"/>
      <c r="AH15" s="7">
        <v>7</v>
      </c>
      <c r="AJ15" s="8"/>
      <c r="AK15" s="47" t="s">
        <v>181</v>
      </c>
      <c r="AL15" s="7"/>
      <c r="AM15" s="7">
        <v>7</v>
      </c>
      <c r="AN15" s="7">
        <v>9</v>
      </c>
      <c r="AQ15">
        <f>SUM(AN12:AN23)</f>
        <v>99</v>
      </c>
    </row>
    <row r="16" spans="2:44" x14ac:dyDescent="0.25">
      <c r="B16" s="13"/>
      <c r="C16" s="47" t="s">
        <v>182</v>
      </c>
      <c r="D16" s="7"/>
      <c r="E16" s="7">
        <v>3</v>
      </c>
      <c r="F16" s="7">
        <v>5</v>
      </c>
      <c r="H16" s="13"/>
      <c r="I16" s="51" t="s">
        <v>182</v>
      </c>
      <c r="J16" s="7"/>
      <c r="K16" s="7">
        <v>3</v>
      </c>
      <c r="L16" s="7">
        <v>6</v>
      </c>
      <c r="N16" s="13"/>
      <c r="O16" s="47" t="s">
        <v>182</v>
      </c>
      <c r="P16" s="7"/>
      <c r="Q16" s="7">
        <v>5</v>
      </c>
      <c r="R16" s="7">
        <v>5</v>
      </c>
      <c r="T16" s="13"/>
      <c r="U16" s="47" t="s">
        <v>182</v>
      </c>
      <c r="V16" s="7"/>
      <c r="W16" s="7">
        <v>1</v>
      </c>
      <c r="X16" s="7">
        <v>6</v>
      </c>
      <c r="Z16" s="8"/>
      <c r="AA16" s="47" t="s">
        <v>182</v>
      </c>
      <c r="AB16" s="7"/>
      <c r="AC16" s="7">
        <v>4</v>
      </c>
      <c r="AE16" s="8"/>
      <c r="AF16" s="47" t="s">
        <v>182</v>
      </c>
      <c r="AG16" s="7"/>
      <c r="AH16" s="7">
        <v>5</v>
      </c>
      <c r="AJ16" s="8"/>
      <c r="AK16" s="47" t="s">
        <v>182</v>
      </c>
      <c r="AL16" s="7"/>
      <c r="AM16" s="7">
        <v>5</v>
      </c>
      <c r="AN16" s="7">
        <v>5</v>
      </c>
    </row>
    <row r="17" spans="2:43" x14ac:dyDescent="0.25">
      <c r="B17" s="13"/>
      <c r="C17" s="47" t="s">
        <v>183</v>
      </c>
      <c r="D17" s="7"/>
      <c r="E17" s="7">
        <v>3</v>
      </c>
      <c r="F17" s="7">
        <v>12</v>
      </c>
      <c r="H17" s="13"/>
      <c r="I17" s="51" t="s">
        <v>183</v>
      </c>
      <c r="J17" s="7"/>
      <c r="K17" s="7">
        <v>3</v>
      </c>
      <c r="L17" s="7">
        <v>14</v>
      </c>
      <c r="N17" s="13"/>
      <c r="O17" s="47" t="s">
        <v>183</v>
      </c>
      <c r="P17" s="7"/>
      <c r="Q17" s="7">
        <v>4</v>
      </c>
      <c r="R17" s="7">
        <v>7</v>
      </c>
      <c r="T17" s="13"/>
      <c r="U17" s="47" t="s">
        <v>467</v>
      </c>
      <c r="V17" s="7"/>
      <c r="W17" s="7">
        <v>3</v>
      </c>
      <c r="X17" s="7">
        <v>18</v>
      </c>
      <c r="Z17" s="8"/>
      <c r="AA17" s="47" t="s">
        <v>183</v>
      </c>
      <c r="AB17" s="7"/>
      <c r="AC17" s="7">
        <v>3</v>
      </c>
      <c r="AE17" s="8"/>
      <c r="AF17" s="47" t="s">
        <v>183</v>
      </c>
      <c r="AG17" s="7"/>
      <c r="AH17" s="7">
        <v>9</v>
      </c>
      <c r="AJ17" s="8"/>
      <c r="AK17" s="47" t="s">
        <v>183</v>
      </c>
      <c r="AL17" s="7"/>
      <c r="AM17" s="7">
        <v>8</v>
      </c>
      <c r="AN17" s="7">
        <v>11</v>
      </c>
    </row>
    <row r="18" spans="2:43" x14ac:dyDescent="0.25">
      <c r="B18" s="13"/>
      <c r="C18" s="47" t="s">
        <v>184</v>
      </c>
      <c r="D18" s="7"/>
      <c r="E18" s="7">
        <v>5</v>
      </c>
      <c r="F18" s="7">
        <v>20</v>
      </c>
      <c r="H18" s="13"/>
      <c r="I18" s="51" t="s">
        <v>184</v>
      </c>
      <c r="J18" s="7"/>
      <c r="K18" s="7">
        <v>5</v>
      </c>
      <c r="L18" s="7">
        <v>24</v>
      </c>
      <c r="N18" s="13"/>
      <c r="O18" s="47" t="s">
        <v>184</v>
      </c>
      <c r="P18" s="7"/>
      <c r="Q18" s="7">
        <v>6</v>
      </c>
      <c r="R18" s="7">
        <v>7</v>
      </c>
      <c r="S18">
        <f>SUM(Q12:Q23)</f>
        <v>61</v>
      </c>
      <c r="T18" s="13"/>
      <c r="U18" s="47" t="s">
        <v>468</v>
      </c>
      <c r="V18" s="7"/>
      <c r="W18" s="7">
        <v>7</v>
      </c>
      <c r="X18" s="7">
        <v>38</v>
      </c>
      <c r="Z18" s="8"/>
      <c r="AA18" s="47" t="s">
        <v>184</v>
      </c>
      <c r="AB18" s="7"/>
      <c r="AC18" s="7">
        <v>4</v>
      </c>
      <c r="AE18" s="8"/>
      <c r="AF18" s="47" t="s">
        <v>184</v>
      </c>
      <c r="AG18" s="7"/>
      <c r="AH18" s="7">
        <v>8</v>
      </c>
      <c r="AJ18" s="8"/>
      <c r="AK18" s="47" t="s">
        <v>184</v>
      </c>
      <c r="AL18" s="7"/>
      <c r="AM18" s="7">
        <v>7</v>
      </c>
      <c r="AN18" s="7">
        <v>23</v>
      </c>
    </row>
    <row r="19" spans="2:43" x14ac:dyDescent="0.25">
      <c r="B19" s="13"/>
      <c r="C19" s="47" t="s">
        <v>185</v>
      </c>
      <c r="D19" s="7"/>
      <c r="E19" s="7">
        <v>4</v>
      </c>
      <c r="F19" s="7">
        <v>14</v>
      </c>
      <c r="H19" s="13"/>
      <c r="I19" s="51" t="s">
        <v>185</v>
      </c>
      <c r="J19" s="7"/>
      <c r="K19" s="7">
        <v>4</v>
      </c>
      <c r="L19" s="7">
        <v>13</v>
      </c>
      <c r="N19" s="13"/>
      <c r="O19" s="47" t="s">
        <v>185</v>
      </c>
      <c r="P19" s="7"/>
      <c r="Q19" s="7">
        <v>6</v>
      </c>
      <c r="R19" s="7">
        <v>9</v>
      </c>
      <c r="T19" s="13"/>
      <c r="U19" s="47" t="s">
        <v>185</v>
      </c>
      <c r="V19" s="7"/>
      <c r="W19" s="7">
        <v>5</v>
      </c>
      <c r="X19" s="7">
        <v>24</v>
      </c>
      <c r="Z19" s="8"/>
      <c r="AA19" s="47" t="s">
        <v>185</v>
      </c>
      <c r="AB19" s="7"/>
      <c r="AC19" s="7">
        <v>5</v>
      </c>
      <c r="AE19" s="8"/>
      <c r="AF19" s="47" t="s">
        <v>185</v>
      </c>
      <c r="AG19" s="7"/>
      <c r="AH19" s="7">
        <v>6</v>
      </c>
      <c r="AJ19" s="8"/>
      <c r="AK19" s="47" t="s">
        <v>185</v>
      </c>
      <c r="AL19" s="7"/>
      <c r="AM19" s="7">
        <v>5</v>
      </c>
      <c r="AN19" s="7">
        <v>6</v>
      </c>
    </row>
    <row r="20" spans="2:43" x14ac:dyDescent="0.25">
      <c r="B20" s="13"/>
      <c r="C20" s="47" t="s">
        <v>186</v>
      </c>
      <c r="D20" s="7"/>
      <c r="E20" s="7">
        <v>1</v>
      </c>
      <c r="F20" s="7">
        <v>8</v>
      </c>
      <c r="H20" s="13"/>
      <c r="I20" s="51" t="s">
        <v>186</v>
      </c>
      <c r="J20" s="7"/>
      <c r="K20" s="7">
        <v>1</v>
      </c>
      <c r="L20" s="7">
        <v>8</v>
      </c>
      <c r="N20" s="13"/>
      <c r="O20" s="47" t="s">
        <v>186</v>
      </c>
      <c r="P20" s="7"/>
      <c r="Q20" s="7">
        <v>5</v>
      </c>
      <c r="R20" s="7">
        <v>6</v>
      </c>
      <c r="T20" s="13"/>
      <c r="U20" s="47" t="s">
        <v>186</v>
      </c>
      <c r="V20" s="7"/>
      <c r="W20" s="7">
        <v>2</v>
      </c>
      <c r="X20" s="7">
        <v>12</v>
      </c>
      <c r="Z20" s="8"/>
      <c r="AA20" s="47" t="s">
        <v>186</v>
      </c>
      <c r="AB20" s="7"/>
      <c r="AC20" s="7">
        <v>3</v>
      </c>
      <c r="AE20" s="8"/>
      <c r="AF20" s="47" t="s">
        <v>186</v>
      </c>
      <c r="AG20" s="7"/>
      <c r="AH20" s="7">
        <v>4</v>
      </c>
      <c r="AJ20" s="8"/>
      <c r="AK20" s="47" t="s">
        <v>186</v>
      </c>
      <c r="AL20" s="7"/>
      <c r="AM20" s="7">
        <v>4</v>
      </c>
      <c r="AN20" s="7">
        <v>5</v>
      </c>
    </row>
    <row r="21" spans="2:43" ht="15" customHeight="1" x14ac:dyDescent="0.25">
      <c r="B21" s="34" t="s">
        <v>2</v>
      </c>
      <c r="C21" s="46" t="s">
        <v>5</v>
      </c>
      <c r="D21" s="19">
        <v>2</v>
      </c>
      <c r="E21" s="19"/>
      <c r="F21" s="19"/>
      <c r="H21" s="34" t="s">
        <v>2</v>
      </c>
      <c r="I21" s="46" t="s">
        <v>5</v>
      </c>
      <c r="J21" s="19">
        <v>2</v>
      </c>
      <c r="K21" s="19"/>
      <c r="L21" s="19"/>
      <c r="N21" s="34" t="s">
        <v>2</v>
      </c>
      <c r="O21" s="46" t="s">
        <v>5</v>
      </c>
      <c r="P21" s="19">
        <v>2</v>
      </c>
      <c r="Q21" s="19"/>
      <c r="R21" s="19"/>
      <c r="T21" s="34" t="s">
        <v>2</v>
      </c>
      <c r="U21" s="46" t="s">
        <v>5</v>
      </c>
      <c r="V21" s="19">
        <v>2</v>
      </c>
      <c r="W21" s="19"/>
      <c r="X21" s="19"/>
      <c r="Z21" s="18" t="s">
        <v>2</v>
      </c>
      <c r="AA21" s="46" t="s">
        <v>5</v>
      </c>
      <c r="AB21" s="19">
        <v>2</v>
      </c>
      <c r="AC21" s="19"/>
      <c r="AE21" s="18" t="s">
        <v>2</v>
      </c>
      <c r="AF21" s="46" t="s">
        <v>5</v>
      </c>
      <c r="AG21" s="19">
        <v>2</v>
      </c>
      <c r="AH21" s="19"/>
      <c r="AJ21" s="18" t="s">
        <v>2</v>
      </c>
      <c r="AK21" s="46" t="s">
        <v>5</v>
      </c>
      <c r="AL21" s="19">
        <v>2</v>
      </c>
      <c r="AM21" s="19"/>
      <c r="AN21" s="19"/>
    </row>
    <row r="22" spans="2:43" x14ac:dyDescent="0.25">
      <c r="B22" s="13"/>
      <c r="C22" s="47" t="s">
        <v>187</v>
      </c>
      <c r="D22" s="7"/>
      <c r="E22" s="7">
        <v>3</v>
      </c>
      <c r="F22" s="7">
        <v>3</v>
      </c>
      <c r="H22" s="13"/>
      <c r="I22" s="51" t="s">
        <v>187</v>
      </c>
      <c r="J22" s="7"/>
      <c r="K22" s="7">
        <v>3</v>
      </c>
      <c r="L22" s="7">
        <v>3</v>
      </c>
      <c r="N22" s="13"/>
      <c r="O22" s="47" t="s">
        <v>187</v>
      </c>
      <c r="P22" s="7"/>
      <c r="Q22" s="7">
        <v>3</v>
      </c>
      <c r="R22" s="7">
        <v>4</v>
      </c>
      <c r="T22" s="13"/>
      <c r="U22" s="47" t="s">
        <v>187</v>
      </c>
      <c r="V22" s="7"/>
      <c r="W22" s="7">
        <v>1</v>
      </c>
      <c r="X22" s="7">
        <v>9</v>
      </c>
      <c r="Z22" s="8"/>
      <c r="AA22" s="47" t="s">
        <v>187</v>
      </c>
      <c r="AB22" s="7"/>
      <c r="AC22" s="7">
        <v>3</v>
      </c>
      <c r="AE22" s="8"/>
      <c r="AF22" s="47" t="s">
        <v>187</v>
      </c>
      <c r="AG22" s="7"/>
      <c r="AH22" s="7">
        <v>3</v>
      </c>
      <c r="AJ22" s="8"/>
      <c r="AK22" s="47" t="s">
        <v>187</v>
      </c>
      <c r="AL22" s="7"/>
      <c r="AM22" s="7">
        <v>3</v>
      </c>
      <c r="AN22" s="7">
        <v>4</v>
      </c>
    </row>
    <row r="23" spans="2:43" ht="28.5" x14ac:dyDescent="0.25">
      <c r="B23" s="13"/>
      <c r="C23" s="47" t="s">
        <v>188</v>
      </c>
      <c r="D23" s="7"/>
      <c r="E23" s="7">
        <v>3</v>
      </c>
      <c r="F23" s="7">
        <v>5</v>
      </c>
      <c r="H23" s="13"/>
      <c r="I23" s="51" t="s">
        <v>188</v>
      </c>
      <c r="J23" s="7"/>
      <c r="K23" s="7">
        <v>3</v>
      </c>
      <c r="L23" s="7">
        <v>5</v>
      </c>
      <c r="N23" s="13"/>
      <c r="O23" s="47" t="s">
        <v>188</v>
      </c>
      <c r="P23" s="7"/>
      <c r="Q23" s="7">
        <v>3</v>
      </c>
      <c r="R23" s="7">
        <v>4</v>
      </c>
      <c r="T23" s="13"/>
      <c r="U23" s="47" t="s">
        <v>188</v>
      </c>
      <c r="V23" s="7"/>
      <c r="W23" s="7">
        <v>2</v>
      </c>
      <c r="X23" s="7">
        <v>8</v>
      </c>
      <c r="Z23" s="8"/>
      <c r="AA23" s="47" t="s">
        <v>188</v>
      </c>
      <c r="AB23" s="7"/>
      <c r="AC23" s="7">
        <v>4</v>
      </c>
      <c r="AE23" s="8"/>
      <c r="AF23" s="47" t="s">
        <v>188</v>
      </c>
      <c r="AG23" s="7"/>
      <c r="AH23" s="7">
        <v>4</v>
      </c>
      <c r="AJ23" s="8"/>
      <c r="AK23" s="47" t="s">
        <v>188</v>
      </c>
      <c r="AL23" s="7"/>
      <c r="AM23" s="7">
        <v>4</v>
      </c>
      <c r="AN23" s="7">
        <v>4</v>
      </c>
    </row>
    <row r="24" spans="2:43" x14ac:dyDescent="0.25">
      <c r="B24" s="13"/>
      <c r="C24" s="24"/>
      <c r="D24" s="7"/>
      <c r="E24" s="7"/>
      <c r="F24" s="7"/>
      <c r="H24" s="13"/>
      <c r="I24" s="24"/>
      <c r="J24" s="7"/>
      <c r="K24" s="7"/>
      <c r="L24" s="7"/>
      <c r="N24" s="13"/>
      <c r="O24" s="24"/>
      <c r="P24" s="7"/>
      <c r="Q24" s="7"/>
      <c r="R24" s="7"/>
      <c r="T24" s="13"/>
      <c r="U24" s="24"/>
      <c r="V24" s="7"/>
      <c r="W24" s="7"/>
      <c r="X24" s="7"/>
      <c r="Z24" s="8"/>
      <c r="AA24" s="25"/>
      <c r="AB24" s="7"/>
      <c r="AC24" s="7"/>
      <c r="AE24" s="8"/>
      <c r="AF24" s="25"/>
      <c r="AG24" s="7"/>
      <c r="AH24" s="7"/>
      <c r="AJ24" s="8"/>
      <c r="AK24" s="25"/>
      <c r="AL24" s="7"/>
      <c r="AM24" s="7"/>
      <c r="AN24" s="7"/>
    </row>
    <row r="25" spans="2:43" s="23" customFormat="1" ht="30" customHeight="1" x14ac:dyDescent="0.25">
      <c r="B25" s="20" t="s">
        <v>7</v>
      </c>
      <c r="C25" s="44" t="s">
        <v>119</v>
      </c>
      <c r="D25" s="21"/>
      <c r="E25" s="21"/>
      <c r="F25" s="21"/>
      <c r="H25" s="20" t="s">
        <v>7</v>
      </c>
      <c r="I25" s="44" t="s">
        <v>724</v>
      </c>
      <c r="J25" s="21"/>
      <c r="K25" s="21"/>
      <c r="L25" s="21"/>
      <c r="N25" s="20" t="s">
        <v>7</v>
      </c>
      <c r="O25" s="44" t="s">
        <v>119</v>
      </c>
      <c r="P25" s="21"/>
      <c r="Q25" s="21"/>
      <c r="R25" s="21"/>
      <c r="T25" s="20" t="s">
        <v>7</v>
      </c>
      <c r="U25" s="44" t="s">
        <v>469</v>
      </c>
      <c r="V25" s="21"/>
      <c r="W25" s="21"/>
      <c r="X25" s="21"/>
      <c r="Y25" s="22"/>
      <c r="Z25" s="20" t="s">
        <v>7</v>
      </c>
      <c r="AA25" s="44" t="s">
        <v>6</v>
      </c>
      <c r="AB25" s="21"/>
      <c r="AC25" s="21"/>
      <c r="AD25" s="22"/>
      <c r="AE25" s="20" t="s">
        <v>7</v>
      </c>
      <c r="AF25" s="44" t="s">
        <v>289</v>
      </c>
      <c r="AG25" s="21"/>
      <c r="AH25" s="21"/>
      <c r="AI25" s="22"/>
      <c r="AJ25" s="20" t="s">
        <v>7</v>
      </c>
      <c r="AK25" s="44" t="s">
        <v>777</v>
      </c>
      <c r="AL25" s="21"/>
      <c r="AM25" s="21"/>
      <c r="AN25" s="21"/>
      <c r="AO25" s="22"/>
    </row>
    <row r="26" spans="2:43" x14ac:dyDescent="0.25">
      <c r="B26" s="34" t="s">
        <v>8</v>
      </c>
      <c r="C26" s="45" t="s">
        <v>120</v>
      </c>
      <c r="D26" s="50">
        <v>4</v>
      </c>
      <c r="E26" s="19"/>
      <c r="F26" s="19"/>
      <c r="H26" s="18" t="s">
        <v>8</v>
      </c>
      <c r="I26" s="45" t="s">
        <v>11</v>
      </c>
      <c r="J26" s="19">
        <v>3</v>
      </c>
      <c r="K26" s="19"/>
      <c r="L26" s="19"/>
      <c r="N26" s="18" t="s">
        <v>8</v>
      </c>
      <c r="O26" s="45" t="s">
        <v>11</v>
      </c>
      <c r="P26" s="19">
        <v>3</v>
      </c>
      <c r="Q26" s="19"/>
      <c r="R26" s="19"/>
      <c r="T26" s="18" t="s">
        <v>8</v>
      </c>
      <c r="U26" s="45" t="s">
        <v>11</v>
      </c>
      <c r="V26" s="19">
        <v>3</v>
      </c>
      <c r="W26" s="19"/>
      <c r="X26" s="19"/>
      <c r="Z26" s="18" t="s">
        <v>8</v>
      </c>
      <c r="AA26" s="45" t="s">
        <v>11</v>
      </c>
      <c r="AB26" s="19">
        <v>3</v>
      </c>
      <c r="AC26" s="19"/>
      <c r="AE26" s="18" t="s">
        <v>8</v>
      </c>
      <c r="AF26" s="45" t="s">
        <v>11</v>
      </c>
      <c r="AG26" s="19">
        <v>3</v>
      </c>
      <c r="AH26" s="19"/>
      <c r="AJ26" s="18" t="s">
        <v>8</v>
      </c>
      <c r="AK26" s="45" t="s">
        <v>11</v>
      </c>
      <c r="AL26" s="19">
        <v>3</v>
      </c>
      <c r="AM26" s="19"/>
      <c r="AN26" s="19"/>
    </row>
    <row r="27" spans="2:43" x14ac:dyDescent="0.25">
      <c r="B27" s="13"/>
      <c r="C27" s="47" t="s">
        <v>189</v>
      </c>
      <c r="D27" s="7"/>
      <c r="E27" s="7">
        <v>1</v>
      </c>
      <c r="F27" s="7">
        <v>3</v>
      </c>
      <c r="H27" s="13"/>
      <c r="I27" s="47" t="s">
        <v>723</v>
      </c>
      <c r="J27" s="7"/>
      <c r="K27" s="7">
        <v>1</v>
      </c>
      <c r="L27" s="7">
        <v>3</v>
      </c>
      <c r="N27" s="13"/>
      <c r="O27" s="47" t="s">
        <v>189</v>
      </c>
      <c r="P27" s="7"/>
      <c r="Q27" s="7">
        <v>2</v>
      </c>
      <c r="R27" s="7">
        <v>3</v>
      </c>
      <c r="T27" s="13"/>
      <c r="U27" s="47" t="s">
        <v>189</v>
      </c>
      <c r="V27" s="7"/>
      <c r="W27" s="7">
        <v>1</v>
      </c>
      <c r="X27" s="7">
        <v>4</v>
      </c>
      <c r="Z27" s="8"/>
      <c r="AA27" s="47" t="s">
        <v>189</v>
      </c>
      <c r="AB27" s="7"/>
      <c r="AC27" s="7">
        <v>1</v>
      </c>
      <c r="AE27" s="8"/>
      <c r="AF27" s="47" t="s">
        <v>450</v>
      </c>
      <c r="AG27" s="7"/>
      <c r="AH27" s="7">
        <v>1</v>
      </c>
      <c r="AJ27" s="8"/>
      <c r="AK27" s="47" t="s">
        <v>192</v>
      </c>
      <c r="AL27" s="7"/>
      <c r="AM27" s="7">
        <v>2</v>
      </c>
      <c r="AN27" s="7">
        <v>2</v>
      </c>
    </row>
    <row r="28" spans="2:43" x14ac:dyDescent="0.25">
      <c r="B28" s="13"/>
      <c r="C28" s="47" t="s">
        <v>298</v>
      </c>
      <c r="D28" s="7"/>
      <c r="E28" s="7">
        <v>1</v>
      </c>
      <c r="F28" s="7">
        <v>1</v>
      </c>
      <c r="H28" s="13"/>
      <c r="I28" s="47" t="s">
        <v>190</v>
      </c>
      <c r="J28" s="7"/>
      <c r="K28" s="7">
        <v>2</v>
      </c>
      <c r="L28" s="7">
        <v>2</v>
      </c>
      <c r="N28" s="13"/>
      <c r="O28" s="47" t="s">
        <v>190</v>
      </c>
      <c r="P28" s="7"/>
      <c r="Q28" s="7">
        <v>4</v>
      </c>
      <c r="R28" s="7">
        <v>5</v>
      </c>
      <c r="T28" s="13"/>
      <c r="U28" s="47" t="s">
        <v>190</v>
      </c>
      <c r="V28" s="7"/>
      <c r="W28" s="7">
        <v>1</v>
      </c>
      <c r="X28" s="7">
        <v>4</v>
      </c>
      <c r="Z28" s="8"/>
      <c r="AA28" s="47" t="s">
        <v>190</v>
      </c>
      <c r="AB28" s="7"/>
      <c r="AC28" s="7">
        <v>2</v>
      </c>
      <c r="AE28" s="8"/>
      <c r="AF28" s="47" t="s">
        <v>451</v>
      </c>
      <c r="AG28" s="7"/>
      <c r="AH28" s="7">
        <v>2</v>
      </c>
      <c r="AJ28" s="8"/>
      <c r="AK28" s="47" t="s">
        <v>193</v>
      </c>
      <c r="AL28" s="7"/>
      <c r="AM28" s="7">
        <v>2</v>
      </c>
      <c r="AN28" s="7">
        <v>3</v>
      </c>
    </row>
    <row r="29" spans="2:43" x14ac:dyDescent="0.25">
      <c r="B29" s="13"/>
      <c r="C29" s="47" t="s">
        <v>297</v>
      </c>
      <c r="D29" s="7"/>
      <c r="E29" s="7">
        <v>1</v>
      </c>
      <c r="F29" s="7">
        <v>1</v>
      </c>
      <c r="H29" s="13"/>
      <c r="I29" s="47" t="s">
        <v>191</v>
      </c>
      <c r="J29" s="7"/>
      <c r="K29" s="7">
        <v>1</v>
      </c>
      <c r="L29" s="7">
        <v>1</v>
      </c>
      <c r="N29" s="13"/>
      <c r="O29" s="47" t="s">
        <v>191</v>
      </c>
      <c r="P29" s="7"/>
      <c r="Q29" s="7">
        <v>4</v>
      </c>
      <c r="R29" s="7">
        <v>4</v>
      </c>
      <c r="S29">
        <f>SUM(Q27:Q31)</f>
        <v>13</v>
      </c>
      <c r="T29" s="13"/>
      <c r="U29" s="47" t="s">
        <v>191</v>
      </c>
      <c r="V29" s="7"/>
      <c r="W29" s="7">
        <v>1</v>
      </c>
      <c r="X29" s="7">
        <v>2</v>
      </c>
      <c r="Z29" s="8"/>
      <c r="AA29" s="47" t="s">
        <v>191</v>
      </c>
      <c r="AB29" s="7"/>
      <c r="AC29" s="7">
        <v>1</v>
      </c>
      <c r="AE29" s="8"/>
      <c r="AF29" s="47" t="s">
        <v>191</v>
      </c>
      <c r="AG29" s="7"/>
      <c r="AH29" s="7">
        <v>1</v>
      </c>
      <c r="AJ29" s="8"/>
      <c r="AK29" s="47" t="s">
        <v>191</v>
      </c>
      <c r="AL29" s="7"/>
      <c r="AM29" s="7">
        <v>1</v>
      </c>
      <c r="AN29" s="7">
        <v>1</v>
      </c>
      <c r="AQ29">
        <f>SUM(AN27:AN32)</f>
        <v>10</v>
      </c>
    </row>
    <row r="30" spans="2:43" x14ac:dyDescent="0.25">
      <c r="B30" s="13"/>
      <c r="C30" s="47" t="s">
        <v>299</v>
      </c>
      <c r="D30" s="7"/>
      <c r="E30" s="7"/>
      <c r="F30" s="7">
        <v>1</v>
      </c>
      <c r="H30" s="13"/>
      <c r="I30" s="47"/>
      <c r="J30" s="7"/>
      <c r="K30" s="7"/>
      <c r="L30" s="7"/>
      <c r="N30" s="13"/>
      <c r="O30" s="47"/>
      <c r="P30" s="7"/>
      <c r="Q30" s="7"/>
      <c r="R30" s="7"/>
      <c r="T30" s="13"/>
      <c r="U30" s="47"/>
      <c r="V30" s="7"/>
      <c r="W30" s="7"/>
      <c r="X30" s="7"/>
      <c r="Z30" s="8"/>
      <c r="AA30" s="47"/>
      <c r="AB30" s="7"/>
      <c r="AC30" s="7"/>
      <c r="AE30" s="8"/>
      <c r="AG30" s="7"/>
      <c r="AH30" s="7"/>
      <c r="AJ30" s="8"/>
      <c r="AL30" s="7"/>
      <c r="AM30" s="7"/>
      <c r="AN30" s="7"/>
    </row>
    <row r="31" spans="2:43" x14ac:dyDescent="0.25">
      <c r="B31" s="34" t="s">
        <v>9</v>
      </c>
      <c r="C31" s="46" t="s">
        <v>12</v>
      </c>
      <c r="D31" s="19">
        <v>1</v>
      </c>
      <c r="E31" s="19">
        <v>1</v>
      </c>
      <c r="F31" s="19">
        <v>3</v>
      </c>
      <c r="H31" s="34" t="s">
        <v>9</v>
      </c>
      <c r="I31" s="46" t="s">
        <v>12</v>
      </c>
      <c r="J31" s="19">
        <v>1</v>
      </c>
      <c r="K31" s="19">
        <v>2</v>
      </c>
      <c r="L31" s="19">
        <v>3</v>
      </c>
      <c r="N31" s="18" t="s">
        <v>9</v>
      </c>
      <c r="O31" s="46" t="s">
        <v>12</v>
      </c>
      <c r="P31" s="19">
        <v>1</v>
      </c>
      <c r="Q31" s="19">
        <v>3</v>
      </c>
      <c r="R31" s="19">
        <v>4</v>
      </c>
      <c r="T31" s="18" t="s">
        <v>9</v>
      </c>
      <c r="U31" s="46" t="s">
        <v>12</v>
      </c>
      <c r="V31" s="19">
        <v>1</v>
      </c>
      <c r="W31" s="19">
        <v>1</v>
      </c>
      <c r="X31" s="19">
        <v>4</v>
      </c>
      <c r="Z31" s="18" t="s">
        <v>9</v>
      </c>
      <c r="AA31" s="46" t="s">
        <v>12</v>
      </c>
      <c r="AB31" s="19">
        <v>1</v>
      </c>
      <c r="AC31" s="19">
        <v>2</v>
      </c>
      <c r="AE31" s="18" t="s">
        <v>9</v>
      </c>
      <c r="AF31" s="46" t="s">
        <v>12</v>
      </c>
      <c r="AG31" s="19">
        <v>1</v>
      </c>
      <c r="AH31" s="19">
        <v>3</v>
      </c>
      <c r="AJ31" s="18" t="s">
        <v>9</v>
      </c>
      <c r="AK31" s="46" t="s">
        <v>12</v>
      </c>
      <c r="AL31" s="19">
        <v>1</v>
      </c>
      <c r="AM31" s="19">
        <v>1</v>
      </c>
      <c r="AN31" s="19">
        <v>3</v>
      </c>
    </row>
    <row r="32" spans="2:43" x14ac:dyDescent="0.25">
      <c r="B32" s="34" t="s">
        <v>10</v>
      </c>
      <c r="C32" s="46" t="s">
        <v>146</v>
      </c>
      <c r="D32" s="19">
        <v>1</v>
      </c>
      <c r="E32" s="19">
        <v>1</v>
      </c>
      <c r="F32" s="19">
        <v>1</v>
      </c>
      <c r="H32" s="34" t="s">
        <v>10</v>
      </c>
      <c r="I32" s="46" t="s">
        <v>146</v>
      </c>
      <c r="J32" s="19">
        <v>1</v>
      </c>
      <c r="K32" s="19">
        <v>1</v>
      </c>
      <c r="L32" s="19">
        <v>1</v>
      </c>
      <c r="N32" s="48"/>
      <c r="O32" s="49"/>
      <c r="P32" s="50"/>
      <c r="Q32" s="50"/>
      <c r="R32" s="50"/>
      <c r="T32" s="48"/>
      <c r="U32" s="49"/>
      <c r="V32" s="50"/>
      <c r="W32" s="50"/>
      <c r="X32" s="50"/>
      <c r="Z32" s="18" t="s">
        <v>10</v>
      </c>
      <c r="AA32" s="46" t="s">
        <v>13</v>
      </c>
      <c r="AB32" s="19">
        <v>1</v>
      </c>
      <c r="AC32" s="19">
        <v>3</v>
      </c>
      <c r="AE32" s="18" t="s">
        <v>10</v>
      </c>
      <c r="AF32" s="46" t="s">
        <v>13</v>
      </c>
      <c r="AG32" s="19">
        <v>1</v>
      </c>
      <c r="AH32" s="19">
        <v>1</v>
      </c>
      <c r="AJ32" s="18" t="s">
        <v>10</v>
      </c>
      <c r="AK32" s="46" t="s">
        <v>146</v>
      </c>
      <c r="AL32" s="19">
        <v>1</v>
      </c>
      <c r="AM32" s="19">
        <v>1</v>
      </c>
      <c r="AN32" s="19">
        <v>1</v>
      </c>
    </row>
    <row r="33" spans="2:43" x14ac:dyDescent="0.25">
      <c r="B33" s="13"/>
      <c r="C33" s="35"/>
      <c r="D33" s="7"/>
      <c r="E33" s="7"/>
      <c r="F33" s="7"/>
      <c r="H33" s="13"/>
      <c r="I33" s="35"/>
      <c r="J33" s="7"/>
      <c r="K33" s="7"/>
      <c r="L33" s="7"/>
      <c r="N33" s="13"/>
      <c r="O33" s="35"/>
      <c r="P33" s="7"/>
      <c r="Q33" s="7"/>
      <c r="R33" s="7"/>
      <c r="T33" s="13"/>
      <c r="U33" s="35"/>
      <c r="V33" s="7"/>
      <c r="W33" s="7"/>
      <c r="X33" s="7"/>
      <c r="Z33" s="8"/>
      <c r="AA33" s="39"/>
      <c r="AB33" s="7"/>
      <c r="AC33" s="7"/>
      <c r="AE33" s="8"/>
      <c r="AF33" s="39"/>
      <c r="AG33" s="7"/>
      <c r="AH33" s="7"/>
      <c r="AJ33" s="8"/>
      <c r="AK33" s="39"/>
      <c r="AL33" s="7"/>
      <c r="AM33" s="7"/>
      <c r="AN33" s="7"/>
    </row>
    <row r="34" spans="2:43" ht="15" customHeight="1" x14ac:dyDescent="0.25">
      <c r="B34" s="20" t="s">
        <v>14</v>
      </c>
      <c r="C34" s="44" t="s">
        <v>17</v>
      </c>
      <c r="D34" s="17"/>
      <c r="E34" s="17"/>
      <c r="F34" s="17"/>
      <c r="H34" s="20" t="s">
        <v>14</v>
      </c>
      <c r="I34" s="44" t="s">
        <v>725</v>
      </c>
      <c r="J34" s="17"/>
      <c r="K34" s="17"/>
      <c r="L34" s="17"/>
      <c r="N34" s="20" t="s">
        <v>14</v>
      </c>
      <c r="O34" s="44" t="s">
        <v>17</v>
      </c>
      <c r="P34" s="17"/>
      <c r="Q34" s="17"/>
      <c r="R34" s="17"/>
      <c r="T34" s="16" t="s">
        <v>14</v>
      </c>
      <c r="U34" s="44" t="s">
        <v>17</v>
      </c>
      <c r="V34" s="17"/>
      <c r="W34" s="17"/>
      <c r="X34" s="17"/>
      <c r="Y34" s="2"/>
      <c r="Z34" s="16" t="s">
        <v>14</v>
      </c>
      <c r="AA34" s="44" t="s">
        <v>17</v>
      </c>
      <c r="AB34" s="17"/>
      <c r="AC34" s="17"/>
      <c r="AD34" s="2"/>
      <c r="AE34" s="20" t="s">
        <v>14</v>
      </c>
      <c r="AF34" s="44" t="s">
        <v>17</v>
      </c>
      <c r="AG34" s="17"/>
      <c r="AH34" s="17"/>
      <c r="AI34" s="2"/>
      <c r="AJ34" s="16" t="s">
        <v>14</v>
      </c>
      <c r="AK34" s="44" t="s">
        <v>776</v>
      </c>
      <c r="AL34" s="17"/>
      <c r="AM34" s="17"/>
      <c r="AN34" s="17"/>
      <c r="AO34" s="2"/>
    </row>
    <row r="35" spans="2:43" x14ac:dyDescent="0.25">
      <c r="B35" s="34" t="s">
        <v>15</v>
      </c>
      <c r="C35" s="45" t="s">
        <v>18</v>
      </c>
      <c r="D35" s="19">
        <v>4</v>
      </c>
      <c r="E35" s="19"/>
      <c r="F35" s="19"/>
      <c r="H35" s="34" t="s">
        <v>15</v>
      </c>
      <c r="I35" s="45" t="s">
        <v>18</v>
      </c>
      <c r="J35" s="19">
        <v>4</v>
      </c>
      <c r="K35" s="19"/>
      <c r="L35" s="19"/>
      <c r="N35" s="34" t="s">
        <v>15</v>
      </c>
      <c r="O35" s="45" t="s">
        <v>18</v>
      </c>
      <c r="P35" s="19">
        <v>4</v>
      </c>
      <c r="Q35" s="19"/>
      <c r="R35" s="19"/>
      <c r="T35" s="18" t="s">
        <v>15</v>
      </c>
      <c r="U35" s="46" t="s">
        <v>18</v>
      </c>
      <c r="V35" s="19">
        <v>4</v>
      </c>
      <c r="W35" s="19"/>
      <c r="X35" s="19"/>
      <c r="Z35" s="18" t="s">
        <v>15</v>
      </c>
      <c r="AA35" s="46" t="s">
        <v>18</v>
      </c>
      <c r="AB35" s="19">
        <v>4</v>
      </c>
      <c r="AC35" s="19"/>
      <c r="AE35" s="34" t="s">
        <v>15</v>
      </c>
      <c r="AF35" s="45" t="s">
        <v>18</v>
      </c>
      <c r="AG35" s="19">
        <v>4</v>
      </c>
      <c r="AH35" s="19"/>
      <c r="AJ35" s="18" t="s">
        <v>15</v>
      </c>
      <c r="AK35" s="46" t="s">
        <v>18</v>
      </c>
      <c r="AL35" s="50">
        <v>7</v>
      </c>
      <c r="AM35" s="19"/>
      <c r="AN35" s="19"/>
    </row>
    <row r="36" spans="2:43" x14ac:dyDescent="0.25">
      <c r="B36" s="13"/>
      <c r="C36" s="47" t="s">
        <v>300</v>
      </c>
      <c r="D36" s="7"/>
      <c r="E36" s="7">
        <v>1</v>
      </c>
      <c r="F36" s="7">
        <v>4</v>
      </c>
      <c r="H36" s="13"/>
      <c r="I36" s="47" t="s">
        <v>300</v>
      </c>
      <c r="J36" s="7"/>
      <c r="K36" s="7">
        <v>1</v>
      </c>
      <c r="L36" s="7">
        <v>4</v>
      </c>
      <c r="N36" s="13"/>
      <c r="O36" s="47" t="s">
        <v>300</v>
      </c>
      <c r="P36" s="7"/>
      <c r="Q36" s="7">
        <v>1</v>
      </c>
      <c r="R36" s="7">
        <v>1</v>
      </c>
      <c r="T36" s="8"/>
      <c r="U36" s="47" t="s">
        <v>194</v>
      </c>
      <c r="V36" s="7"/>
      <c r="W36" s="7">
        <v>1</v>
      </c>
      <c r="X36" s="7">
        <v>6</v>
      </c>
      <c r="Z36" s="8"/>
      <c r="AA36" s="47" t="s">
        <v>194</v>
      </c>
      <c r="AB36" s="7"/>
      <c r="AC36" s="7">
        <v>1</v>
      </c>
      <c r="AE36" s="13"/>
      <c r="AF36" s="47" t="s">
        <v>300</v>
      </c>
      <c r="AG36" s="7"/>
      <c r="AH36" s="7">
        <v>1</v>
      </c>
      <c r="AJ36" s="8"/>
      <c r="AK36" s="51" t="s">
        <v>194</v>
      </c>
      <c r="AL36" s="7"/>
      <c r="AM36" s="7">
        <v>1</v>
      </c>
      <c r="AN36" s="7">
        <v>4</v>
      </c>
    </row>
    <row r="37" spans="2:43" x14ac:dyDescent="0.25">
      <c r="B37" s="13"/>
      <c r="C37" s="47" t="s">
        <v>303</v>
      </c>
      <c r="D37" s="7"/>
      <c r="E37" s="7">
        <v>4</v>
      </c>
      <c r="F37" s="7">
        <v>27</v>
      </c>
      <c r="H37" s="13"/>
      <c r="I37" s="47" t="s">
        <v>303</v>
      </c>
      <c r="J37" s="7"/>
      <c r="K37" s="7">
        <v>4</v>
      </c>
      <c r="L37" s="7">
        <v>27</v>
      </c>
      <c r="N37" s="13"/>
      <c r="O37" s="47" t="s">
        <v>426</v>
      </c>
      <c r="P37" s="7"/>
      <c r="Q37" s="7">
        <v>3</v>
      </c>
      <c r="R37" s="7">
        <v>3</v>
      </c>
      <c r="T37" s="8"/>
      <c r="U37" s="47" t="s">
        <v>470</v>
      </c>
      <c r="V37" s="7"/>
      <c r="W37" s="7">
        <v>3</v>
      </c>
      <c r="X37" s="7">
        <f>26+36+45</f>
        <v>107</v>
      </c>
      <c r="Z37" s="8"/>
      <c r="AA37" s="47" t="s">
        <v>375</v>
      </c>
      <c r="AB37" s="7"/>
      <c r="AC37" s="7">
        <v>5</v>
      </c>
      <c r="AE37" s="13"/>
      <c r="AF37" s="47" t="s">
        <v>426</v>
      </c>
      <c r="AG37" s="7"/>
      <c r="AH37" s="7">
        <v>3</v>
      </c>
      <c r="AJ37" s="8"/>
      <c r="AK37" s="51" t="s">
        <v>195</v>
      </c>
      <c r="AL37" s="7"/>
      <c r="AM37" s="7">
        <v>5</v>
      </c>
      <c r="AN37" s="7">
        <v>20</v>
      </c>
    </row>
    <row r="38" spans="2:43" x14ac:dyDescent="0.25">
      <c r="B38" s="13"/>
      <c r="C38" s="47" t="s">
        <v>301</v>
      </c>
      <c r="D38" s="7"/>
      <c r="E38" s="7">
        <v>1</v>
      </c>
      <c r="F38" s="7">
        <v>8</v>
      </c>
      <c r="H38" s="13"/>
      <c r="I38" s="47" t="s">
        <v>301</v>
      </c>
      <c r="J38" s="7"/>
      <c r="K38" s="7">
        <v>1</v>
      </c>
      <c r="L38" s="7">
        <v>9</v>
      </c>
      <c r="N38" s="13"/>
      <c r="O38" s="47" t="s">
        <v>199</v>
      </c>
      <c r="P38" s="7"/>
      <c r="Q38" s="7">
        <v>2</v>
      </c>
      <c r="R38" s="7">
        <v>2</v>
      </c>
      <c r="T38" s="8"/>
      <c r="U38" s="47" t="s">
        <v>471</v>
      </c>
      <c r="V38" s="7"/>
      <c r="W38" s="7">
        <v>4</v>
      </c>
      <c r="X38" s="7">
        <v>23</v>
      </c>
      <c r="Z38" s="8"/>
      <c r="AA38" s="47" t="s">
        <v>376</v>
      </c>
      <c r="AB38" s="7"/>
      <c r="AC38" s="7">
        <v>2</v>
      </c>
      <c r="AE38" s="13"/>
      <c r="AF38" s="47" t="s">
        <v>199</v>
      </c>
      <c r="AG38" s="7"/>
      <c r="AH38" s="7">
        <v>1</v>
      </c>
      <c r="AJ38" s="8"/>
      <c r="AK38" s="51" t="s">
        <v>196</v>
      </c>
      <c r="AL38" s="7"/>
      <c r="AM38" s="7">
        <v>5</v>
      </c>
      <c r="AN38" s="7">
        <v>22</v>
      </c>
    </row>
    <row r="39" spans="2:43" ht="15" customHeight="1" x14ac:dyDescent="0.25">
      <c r="B39" s="13"/>
      <c r="C39" s="47" t="s">
        <v>302</v>
      </c>
      <c r="D39" s="7"/>
      <c r="E39" s="7">
        <v>1</v>
      </c>
      <c r="F39" s="7">
        <v>3</v>
      </c>
      <c r="H39" s="13"/>
      <c r="I39" s="47" t="s">
        <v>302</v>
      </c>
      <c r="J39" s="7"/>
      <c r="K39" s="7">
        <v>1</v>
      </c>
      <c r="L39" s="7">
        <v>4</v>
      </c>
      <c r="N39" s="13"/>
      <c r="O39" s="47" t="s">
        <v>302</v>
      </c>
      <c r="P39" s="7"/>
      <c r="Q39" s="7">
        <v>2</v>
      </c>
      <c r="R39" s="7">
        <v>2</v>
      </c>
      <c r="T39" s="8"/>
      <c r="U39" s="47" t="s">
        <v>472</v>
      </c>
      <c r="V39" s="7"/>
      <c r="W39" s="7">
        <v>1</v>
      </c>
      <c r="X39" s="7">
        <v>5</v>
      </c>
      <c r="Z39" s="8"/>
      <c r="AA39" s="47" t="s">
        <v>377</v>
      </c>
      <c r="AB39" s="7"/>
      <c r="AC39" s="7">
        <v>3</v>
      </c>
      <c r="AE39" s="13"/>
      <c r="AF39" s="47" t="s">
        <v>302</v>
      </c>
      <c r="AG39" s="7"/>
      <c r="AH39" s="7">
        <v>1</v>
      </c>
      <c r="AJ39" s="8"/>
      <c r="AK39" s="51" t="s">
        <v>197</v>
      </c>
      <c r="AL39" s="7"/>
      <c r="AM39" s="7">
        <v>5</v>
      </c>
      <c r="AN39" s="7">
        <v>22</v>
      </c>
    </row>
    <row r="40" spans="2:43" x14ac:dyDescent="0.25">
      <c r="B40" s="13"/>
      <c r="C40" s="24"/>
      <c r="D40" s="7"/>
      <c r="E40" s="7"/>
      <c r="F40" s="7"/>
      <c r="H40" s="13"/>
      <c r="I40" s="24"/>
      <c r="J40" s="7"/>
      <c r="K40" s="7"/>
      <c r="L40" s="7"/>
      <c r="N40" s="13"/>
      <c r="O40" s="24"/>
      <c r="P40" s="7"/>
      <c r="Q40" s="7"/>
      <c r="R40" s="7"/>
      <c r="T40" s="13"/>
      <c r="U40" s="24"/>
      <c r="V40" s="7"/>
      <c r="W40" s="7"/>
      <c r="X40" s="7"/>
      <c r="Z40" s="8"/>
      <c r="AA40" s="25"/>
      <c r="AB40" s="7"/>
      <c r="AC40" s="7"/>
      <c r="AE40" s="8"/>
      <c r="AF40" s="51"/>
      <c r="AG40" s="7"/>
      <c r="AH40" s="7"/>
      <c r="AJ40" s="8"/>
      <c r="AK40" s="51" t="s">
        <v>198</v>
      </c>
      <c r="AL40" s="7"/>
      <c r="AM40" s="7">
        <v>1</v>
      </c>
      <c r="AN40" s="7">
        <v>1</v>
      </c>
    </row>
    <row r="41" spans="2:43" x14ac:dyDescent="0.25">
      <c r="B41" s="13"/>
      <c r="C41" s="24"/>
      <c r="D41" s="7"/>
      <c r="E41" s="7"/>
      <c r="F41" s="7"/>
      <c r="H41" s="13"/>
      <c r="I41" s="24"/>
      <c r="J41" s="7"/>
      <c r="K41" s="7"/>
      <c r="L41" s="7"/>
      <c r="N41" s="13"/>
      <c r="O41" s="24"/>
      <c r="P41" s="7"/>
      <c r="Q41" s="7"/>
      <c r="R41" s="7"/>
      <c r="T41" s="13"/>
      <c r="U41" s="24"/>
      <c r="V41" s="7"/>
      <c r="W41" s="7"/>
      <c r="X41" s="7"/>
      <c r="Z41" s="8"/>
      <c r="AA41" s="25"/>
      <c r="AB41" s="7"/>
      <c r="AC41" s="7"/>
      <c r="AE41" s="8"/>
      <c r="AF41" s="51"/>
      <c r="AG41" s="7"/>
      <c r="AH41" s="7"/>
      <c r="AJ41" s="8"/>
      <c r="AK41" s="51" t="s">
        <v>199</v>
      </c>
      <c r="AL41" s="7"/>
      <c r="AM41" s="7">
        <v>1</v>
      </c>
      <c r="AN41" s="7">
        <v>1</v>
      </c>
    </row>
    <row r="42" spans="2:43" ht="15" customHeight="1" x14ac:dyDescent="0.25">
      <c r="B42" s="13"/>
      <c r="C42" s="24"/>
      <c r="D42" s="7"/>
      <c r="E42" s="7"/>
      <c r="F42" s="7"/>
      <c r="H42" s="13"/>
      <c r="I42" s="24"/>
      <c r="J42" s="7"/>
      <c r="K42" s="7"/>
      <c r="L42" s="7"/>
      <c r="N42" s="13"/>
      <c r="O42" s="24"/>
      <c r="P42" s="7"/>
      <c r="Q42" s="7"/>
      <c r="R42" s="7"/>
      <c r="S42">
        <f>SUM(Q36:Q48)</f>
        <v>12</v>
      </c>
      <c r="T42" s="13"/>
      <c r="U42" s="24"/>
      <c r="V42" s="7"/>
      <c r="W42" s="7"/>
      <c r="X42" s="7"/>
      <c r="Z42" s="8"/>
      <c r="AA42" s="25"/>
      <c r="AB42" s="7"/>
      <c r="AC42" s="7"/>
      <c r="AE42" s="8"/>
      <c r="AF42" s="51"/>
      <c r="AG42" s="7"/>
      <c r="AH42" s="7"/>
      <c r="AJ42" s="8"/>
      <c r="AK42" s="51" t="s">
        <v>425</v>
      </c>
      <c r="AL42" s="7"/>
      <c r="AM42" s="7">
        <v>1</v>
      </c>
      <c r="AN42" s="7">
        <v>1</v>
      </c>
    </row>
    <row r="43" spans="2:43" x14ac:dyDescent="0.25">
      <c r="B43" s="34" t="s">
        <v>16</v>
      </c>
      <c r="C43" s="45" t="s">
        <v>19</v>
      </c>
      <c r="D43" s="19">
        <v>2</v>
      </c>
      <c r="E43" s="19"/>
      <c r="F43" s="19"/>
      <c r="H43" s="34" t="s">
        <v>16</v>
      </c>
      <c r="I43" s="45" t="s">
        <v>19</v>
      </c>
      <c r="J43" s="19">
        <v>2</v>
      </c>
      <c r="K43" s="19"/>
      <c r="L43" s="19"/>
      <c r="N43" s="34" t="s">
        <v>16</v>
      </c>
      <c r="O43" s="45" t="s">
        <v>19</v>
      </c>
      <c r="P43" s="19">
        <v>2</v>
      </c>
      <c r="Q43" s="19"/>
      <c r="R43" s="19"/>
      <c r="T43" s="18" t="s">
        <v>16</v>
      </c>
      <c r="U43" s="45" t="s">
        <v>19</v>
      </c>
      <c r="V43" s="19">
        <v>2</v>
      </c>
      <c r="W43" s="19"/>
      <c r="X43" s="19"/>
      <c r="Z43" s="18" t="s">
        <v>16</v>
      </c>
      <c r="AA43" s="45" t="s">
        <v>19</v>
      </c>
      <c r="AB43" s="19">
        <v>2</v>
      </c>
      <c r="AC43" s="19"/>
      <c r="AE43" s="34" t="s">
        <v>16</v>
      </c>
      <c r="AF43" s="45" t="s">
        <v>19</v>
      </c>
      <c r="AG43" s="19">
        <v>2</v>
      </c>
      <c r="AH43" s="19"/>
      <c r="AJ43" s="18" t="s">
        <v>16</v>
      </c>
      <c r="AK43" s="45" t="s">
        <v>19</v>
      </c>
      <c r="AL43" s="50">
        <v>5</v>
      </c>
      <c r="AM43" s="19"/>
      <c r="AN43" s="19"/>
    </row>
    <row r="44" spans="2:43" ht="15" customHeight="1" x14ac:dyDescent="0.25">
      <c r="B44" s="13"/>
      <c r="C44" s="47" t="s">
        <v>305</v>
      </c>
      <c r="D44" s="7"/>
      <c r="E44" s="7">
        <v>3</v>
      </c>
      <c r="F44" s="7">
        <v>19</v>
      </c>
      <c r="H44" s="13"/>
      <c r="I44" s="47" t="s">
        <v>378</v>
      </c>
      <c r="J44" s="7"/>
      <c r="K44" s="7">
        <v>3</v>
      </c>
      <c r="L44" s="7">
        <v>18</v>
      </c>
      <c r="N44" s="13"/>
      <c r="O44" s="47" t="s">
        <v>378</v>
      </c>
      <c r="P44" s="7"/>
      <c r="Q44" s="7">
        <v>3</v>
      </c>
      <c r="R44" s="7">
        <v>3</v>
      </c>
      <c r="T44" s="8"/>
      <c r="U44" s="47" t="s">
        <v>473</v>
      </c>
      <c r="V44" s="7"/>
      <c r="W44" s="7">
        <v>3</v>
      </c>
      <c r="X44" s="7">
        <f>10+10+10</f>
        <v>30</v>
      </c>
      <c r="Z44" s="8"/>
      <c r="AA44" s="47" t="s">
        <v>378</v>
      </c>
      <c r="AB44" s="7"/>
      <c r="AC44" s="7">
        <v>1</v>
      </c>
      <c r="AE44" s="13"/>
      <c r="AF44" s="47" t="s">
        <v>452</v>
      </c>
      <c r="AG44" s="7"/>
      <c r="AH44" s="7">
        <v>3</v>
      </c>
      <c r="AJ44" s="8"/>
      <c r="AK44" s="47" t="s">
        <v>201</v>
      </c>
      <c r="AL44" s="7"/>
      <c r="AM44" s="7">
        <v>4</v>
      </c>
      <c r="AN44" s="7">
        <v>8</v>
      </c>
      <c r="AQ44">
        <f>SUM(AN36:AN49)</f>
        <v>97</v>
      </c>
    </row>
    <row r="45" spans="2:43" x14ac:dyDescent="0.25">
      <c r="B45" s="13"/>
      <c r="C45" s="47" t="s">
        <v>304</v>
      </c>
      <c r="D45" s="7"/>
      <c r="E45" s="7">
        <v>2</v>
      </c>
      <c r="F45" s="7">
        <v>2</v>
      </c>
      <c r="H45" s="13"/>
      <c r="I45" s="47" t="s">
        <v>304</v>
      </c>
      <c r="J45" s="7"/>
      <c r="K45" s="7">
        <v>1</v>
      </c>
      <c r="L45" s="7">
        <v>2</v>
      </c>
      <c r="N45" s="13"/>
      <c r="O45" s="47" t="s">
        <v>304</v>
      </c>
      <c r="P45" s="7"/>
      <c r="Q45" s="7">
        <v>1</v>
      </c>
      <c r="R45" s="7">
        <v>1</v>
      </c>
      <c r="T45" s="8"/>
      <c r="U45" s="47" t="s">
        <v>474</v>
      </c>
      <c r="V45" s="7"/>
      <c r="W45" s="7">
        <v>3</v>
      </c>
      <c r="X45" s="7">
        <f>3+3+1</f>
        <v>7</v>
      </c>
      <c r="Z45" s="8"/>
      <c r="AA45" s="47" t="s">
        <v>304</v>
      </c>
      <c r="AB45" s="7"/>
      <c r="AC45" s="7">
        <v>2</v>
      </c>
      <c r="AE45" s="13"/>
      <c r="AF45" s="47" t="s">
        <v>304</v>
      </c>
      <c r="AG45" s="7"/>
      <c r="AH45" s="7">
        <v>1</v>
      </c>
      <c r="AJ45" s="8"/>
      <c r="AK45" s="47" t="s">
        <v>202</v>
      </c>
      <c r="AL45" s="7"/>
      <c r="AM45" s="7">
        <v>4</v>
      </c>
      <c r="AN45" s="7">
        <v>8</v>
      </c>
    </row>
    <row r="46" spans="2:43" x14ac:dyDescent="0.25">
      <c r="B46" s="13"/>
      <c r="C46" s="24"/>
      <c r="D46" s="7"/>
      <c r="E46" s="7"/>
      <c r="F46" s="7"/>
      <c r="H46" s="13"/>
      <c r="I46" s="24"/>
      <c r="J46" s="7"/>
      <c r="K46" s="7"/>
      <c r="L46" s="7"/>
      <c r="N46" s="13"/>
      <c r="O46" s="24"/>
      <c r="P46" s="7"/>
      <c r="Q46" s="7"/>
      <c r="R46" s="7"/>
      <c r="T46" s="13"/>
      <c r="U46" s="24"/>
      <c r="V46" s="7"/>
      <c r="W46" s="7"/>
      <c r="X46" s="7"/>
      <c r="Z46" s="8"/>
      <c r="AA46" s="25"/>
      <c r="AB46" s="7"/>
      <c r="AC46" s="7"/>
      <c r="AE46" s="8"/>
      <c r="AF46" s="47"/>
      <c r="AG46" s="7"/>
      <c r="AH46" s="7"/>
      <c r="AJ46" s="8"/>
      <c r="AK46" s="47" t="s">
        <v>203</v>
      </c>
      <c r="AL46" s="7"/>
      <c r="AM46" s="7">
        <v>4</v>
      </c>
      <c r="AN46" s="7">
        <v>8</v>
      </c>
    </row>
    <row r="47" spans="2:43" x14ac:dyDescent="0.25">
      <c r="B47" s="13"/>
      <c r="C47" s="24"/>
      <c r="D47" s="7"/>
      <c r="E47" s="7"/>
      <c r="F47" s="7"/>
      <c r="H47" s="13"/>
      <c r="I47" s="24"/>
      <c r="J47" s="7"/>
      <c r="K47" s="7"/>
      <c r="L47" s="7"/>
      <c r="N47" s="13"/>
      <c r="O47" s="24"/>
      <c r="P47" s="7"/>
      <c r="Q47" s="7"/>
      <c r="R47" s="7"/>
      <c r="T47" s="13"/>
      <c r="U47" s="24"/>
      <c r="V47" s="7"/>
      <c r="W47" s="7"/>
      <c r="X47" s="7"/>
      <c r="Z47" s="8"/>
      <c r="AA47" s="25"/>
      <c r="AB47" s="7"/>
      <c r="AC47" s="7"/>
      <c r="AE47" s="8"/>
      <c r="AF47" s="47"/>
      <c r="AG47" s="7"/>
      <c r="AH47" s="7"/>
      <c r="AJ47" s="8"/>
      <c r="AK47" s="47" t="s">
        <v>204</v>
      </c>
      <c r="AL47" s="7"/>
      <c r="AM47" s="7">
        <v>1</v>
      </c>
      <c r="AN47" s="7">
        <v>1</v>
      </c>
    </row>
    <row r="48" spans="2:43" x14ac:dyDescent="0.25">
      <c r="B48" s="13"/>
      <c r="C48" s="24"/>
      <c r="D48" s="7"/>
      <c r="E48" s="7"/>
      <c r="F48" s="7"/>
      <c r="H48" s="13"/>
      <c r="I48" s="24"/>
      <c r="J48" s="7"/>
      <c r="K48" s="7"/>
      <c r="L48" s="7"/>
      <c r="N48" s="13"/>
      <c r="O48" s="24"/>
      <c r="P48" s="7"/>
      <c r="Q48" s="7"/>
      <c r="R48" s="7"/>
      <c r="T48" s="13"/>
      <c r="U48" s="24"/>
      <c r="V48" s="7"/>
      <c r="W48" s="7"/>
      <c r="X48" s="7"/>
      <c r="Z48" s="8"/>
      <c r="AA48" s="25"/>
      <c r="AB48" s="7"/>
      <c r="AC48" s="7"/>
      <c r="AE48" s="8"/>
      <c r="AF48" s="47"/>
      <c r="AG48" s="7"/>
      <c r="AH48" s="7"/>
      <c r="AJ48" s="8"/>
      <c r="AK48" s="47" t="s">
        <v>205</v>
      </c>
      <c r="AL48" s="7"/>
      <c r="AM48" s="7">
        <v>1</v>
      </c>
      <c r="AN48" s="7">
        <v>1</v>
      </c>
    </row>
    <row r="49" spans="2:43" x14ac:dyDescent="0.25">
      <c r="B49" s="13"/>
      <c r="C49" s="35"/>
      <c r="D49" s="7"/>
      <c r="E49" s="7"/>
      <c r="F49" s="7"/>
      <c r="H49" s="13"/>
      <c r="I49" s="35"/>
      <c r="J49" s="7"/>
      <c r="K49" s="7"/>
      <c r="L49" s="7"/>
      <c r="N49" s="13"/>
      <c r="O49" s="35"/>
      <c r="P49" s="7"/>
      <c r="Q49" s="7"/>
      <c r="R49" s="7"/>
      <c r="T49" s="13"/>
      <c r="U49" s="35"/>
      <c r="V49" s="7"/>
      <c r="W49" s="7"/>
      <c r="X49" s="7"/>
      <c r="Z49" s="8"/>
      <c r="AA49" s="39"/>
      <c r="AB49" s="7"/>
      <c r="AC49" s="7"/>
      <c r="AE49" s="8"/>
      <c r="AF49" s="39"/>
      <c r="AG49" s="7"/>
      <c r="AH49" s="7"/>
      <c r="AJ49" s="8"/>
      <c r="AK49" s="39"/>
      <c r="AL49" s="7"/>
      <c r="AM49" s="7"/>
      <c r="AN49" s="7"/>
    </row>
    <row r="50" spans="2:43" s="23" customFormat="1" ht="30" customHeight="1" x14ac:dyDescent="0.25">
      <c r="B50" s="20" t="s">
        <v>21</v>
      </c>
      <c r="C50" s="44" t="s">
        <v>780</v>
      </c>
      <c r="D50" s="21"/>
      <c r="E50" s="21"/>
      <c r="F50" s="21"/>
      <c r="H50" s="20" t="s">
        <v>21</v>
      </c>
      <c r="I50" s="44" t="s">
        <v>726</v>
      </c>
      <c r="J50" s="21"/>
      <c r="K50" s="21"/>
      <c r="L50" s="21"/>
      <c r="N50" s="20" t="s">
        <v>21</v>
      </c>
      <c r="O50" s="44" t="s">
        <v>20</v>
      </c>
      <c r="P50" s="21"/>
      <c r="Q50" s="21"/>
      <c r="R50" s="21"/>
      <c r="T50" s="20" t="s">
        <v>21</v>
      </c>
      <c r="U50" s="44" t="s">
        <v>475</v>
      </c>
      <c r="V50" s="21"/>
      <c r="W50" s="21"/>
      <c r="X50" s="21"/>
      <c r="Y50" s="22"/>
      <c r="Z50" s="20" t="s">
        <v>21</v>
      </c>
      <c r="AA50" s="44" t="s">
        <v>20</v>
      </c>
      <c r="AB50" s="21"/>
      <c r="AC50" s="21"/>
      <c r="AD50" s="22"/>
      <c r="AE50" s="20" t="s">
        <v>21</v>
      </c>
      <c r="AF50" s="44" t="s">
        <v>20</v>
      </c>
      <c r="AG50" s="21"/>
      <c r="AH50" s="21"/>
      <c r="AI50" s="22"/>
      <c r="AJ50" s="20" t="s">
        <v>21</v>
      </c>
      <c r="AK50" s="44" t="s">
        <v>779</v>
      </c>
      <c r="AL50" s="21"/>
      <c r="AM50" s="21"/>
      <c r="AN50" s="21"/>
      <c r="AO50" s="22"/>
    </row>
    <row r="51" spans="2:43" x14ac:dyDescent="0.25">
      <c r="B51" s="34" t="s">
        <v>22</v>
      </c>
      <c r="C51" s="45" t="s">
        <v>27</v>
      </c>
      <c r="D51" s="19">
        <v>2</v>
      </c>
      <c r="E51" s="19"/>
      <c r="F51" s="19"/>
      <c r="H51" s="34" t="s">
        <v>22</v>
      </c>
      <c r="I51" s="45" t="s">
        <v>27</v>
      </c>
      <c r="J51" s="19">
        <v>2</v>
      </c>
      <c r="K51" s="19"/>
      <c r="L51" s="19"/>
      <c r="N51" s="34" t="s">
        <v>22</v>
      </c>
      <c r="O51" s="45" t="s">
        <v>27</v>
      </c>
      <c r="P51" s="19">
        <v>2</v>
      </c>
      <c r="Q51" s="19"/>
      <c r="R51" s="19"/>
      <c r="T51" s="18" t="s">
        <v>22</v>
      </c>
      <c r="U51" s="45" t="s">
        <v>476</v>
      </c>
      <c r="V51" s="19">
        <v>1</v>
      </c>
      <c r="W51" s="19"/>
      <c r="X51" s="19"/>
      <c r="Z51" s="18" t="s">
        <v>22</v>
      </c>
      <c r="AA51" s="45" t="s">
        <v>27</v>
      </c>
      <c r="AB51" s="19">
        <v>2</v>
      </c>
      <c r="AC51" s="19"/>
      <c r="AE51" s="34" t="s">
        <v>22</v>
      </c>
      <c r="AF51" s="45" t="s">
        <v>27</v>
      </c>
      <c r="AG51" s="19">
        <v>2</v>
      </c>
      <c r="AH51" s="19"/>
      <c r="AJ51" s="18" t="s">
        <v>22</v>
      </c>
      <c r="AK51" s="45" t="s">
        <v>147</v>
      </c>
      <c r="AL51" s="50">
        <v>1</v>
      </c>
      <c r="AM51" s="19"/>
      <c r="AN51" s="19"/>
    </row>
    <row r="52" spans="2:43" ht="28.5" x14ac:dyDescent="0.25">
      <c r="B52" s="13"/>
      <c r="C52" s="47" t="s">
        <v>308</v>
      </c>
      <c r="D52" s="7"/>
      <c r="E52" s="7">
        <v>2</v>
      </c>
      <c r="F52" s="7">
        <v>3</v>
      </c>
      <c r="H52" s="13"/>
      <c r="I52" s="52" t="s">
        <v>727</v>
      </c>
      <c r="J52" s="7"/>
      <c r="K52" s="7">
        <v>2</v>
      </c>
      <c r="L52" s="7">
        <v>2</v>
      </c>
      <c r="N52" s="13"/>
      <c r="O52" s="47" t="s">
        <v>308</v>
      </c>
      <c r="P52" s="7"/>
      <c r="Q52" s="7">
        <v>1</v>
      </c>
      <c r="R52" s="7">
        <v>1</v>
      </c>
      <c r="T52" s="13"/>
      <c r="U52" s="47" t="s">
        <v>477</v>
      </c>
      <c r="V52" s="7"/>
      <c r="W52" s="7">
        <v>1</v>
      </c>
      <c r="X52" s="7">
        <v>5</v>
      </c>
      <c r="Z52" s="8"/>
      <c r="AA52" s="47" t="s">
        <v>306</v>
      </c>
      <c r="AB52" s="7"/>
      <c r="AC52" s="7">
        <v>1</v>
      </c>
      <c r="AE52" s="13"/>
      <c r="AF52" s="47" t="s">
        <v>308</v>
      </c>
      <c r="AG52" s="7"/>
      <c r="AH52" s="7">
        <v>1</v>
      </c>
      <c r="AJ52" s="8"/>
      <c r="AK52" s="47" t="s">
        <v>206</v>
      </c>
      <c r="AL52" s="7"/>
      <c r="AM52" s="154">
        <v>1</v>
      </c>
      <c r="AN52" s="7">
        <v>1</v>
      </c>
    </row>
    <row r="53" spans="2:43" x14ac:dyDescent="0.25">
      <c r="B53" s="13"/>
      <c r="C53" s="47" t="s">
        <v>307</v>
      </c>
      <c r="D53" s="7"/>
      <c r="E53" s="7">
        <v>1</v>
      </c>
      <c r="F53" s="7">
        <v>1</v>
      </c>
      <c r="H53" s="13"/>
      <c r="I53" s="52" t="s">
        <v>729</v>
      </c>
      <c r="J53" s="7"/>
      <c r="K53" s="7">
        <v>1</v>
      </c>
      <c r="L53" s="7">
        <v>2</v>
      </c>
      <c r="N53" s="13"/>
      <c r="O53" s="47" t="s">
        <v>307</v>
      </c>
      <c r="P53" s="7"/>
      <c r="Q53" s="7">
        <v>1</v>
      </c>
      <c r="R53" s="7">
        <v>2</v>
      </c>
      <c r="T53" s="13"/>
      <c r="U53" s="47"/>
      <c r="V53" s="7"/>
      <c r="W53" s="7"/>
      <c r="X53" s="7"/>
      <c r="Z53" s="8"/>
      <c r="AA53" s="47" t="s">
        <v>307</v>
      </c>
      <c r="AB53" s="7"/>
      <c r="AC53" s="7">
        <v>1</v>
      </c>
      <c r="AE53" s="13"/>
      <c r="AF53" s="47" t="s">
        <v>307</v>
      </c>
      <c r="AG53" s="7"/>
      <c r="AH53" s="7">
        <v>1</v>
      </c>
      <c r="AJ53" s="8"/>
      <c r="AK53" s="47" t="s">
        <v>207</v>
      </c>
      <c r="AL53" s="7"/>
      <c r="AM53" s="155"/>
      <c r="AN53" s="7">
        <v>1</v>
      </c>
    </row>
    <row r="54" spans="2:43" x14ac:dyDescent="0.25">
      <c r="B54" s="13"/>
      <c r="C54" s="24"/>
      <c r="D54" s="7"/>
      <c r="E54" s="7"/>
      <c r="F54" s="7"/>
      <c r="H54" s="13"/>
      <c r="I54" s="24"/>
      <c r="J54" s="7"/>
      <c r="K54" s="7"/>
      <c r="L54" s="7"/>
      <c r="N54" s="13"/>
      <c r="O54" s="24"/>
      <c r="P54" s="7"/>
      <c r="Q54" s="7"/>
      <c r="R54" s="7"/>
      <c r="S54">
        <f>SUM(Q52:Q76)</f>
        <v>24</v>
      </c>
      <c r="T54" s="13"/>
      <c r="U54" s="24"/>
      <c r="V54" s="7"/>
      <c r="W54" s="7"/>
      <c r="X54" s="7"/>
      <c r="Z54" s="8"/>
      <c r="AA54" s="25"/>
      <c r="AB54" s="7"/>
      <c r="AC54" s="7"/>
      <c r="AE54" s="13"/>
      <c r="AF54" s="24"/>
      <c r="AG54" s="7"/>
      <c r="AH54" s="7"/>
      <c r="AJ54" s="8"/>
      <c r="AK54" s="47" t="s">
        <v>209</v>
      </c>
      <c r="AL54" s="7"/>
      <c r="AM54" s="156"/>
      <c r="AN54" s="7">
        <v>1</v>
      </c>
    </row>
    <row r="55" spans="2:43" x14ac:dyDescent="0.25">
      <c r="B55" s="13"/>
      <c r="C55" s="24"/>
      <c r="D55" s="7"/>
      <c r="E55" s="7"/>
      <c r="F55" s="7"/>
      <c r="H55" s="13"/>
      <c r="I55" s="24"/>
      <c r="J55" s="7"/>
      <c r="K55" s="7"/>
      <c r="L55" s="7"/>
      <c r="N55" s="13"/>
      <c r="O55" s="24"/>
      <c r="P55" s="7"/>
      <c r="Q55" s="7"/>
      <c r="R55" s="7"/>
      <c r="T55" s="13"/>
      <c r="U55" s="24"/>
      <c r="V55" s="7"/>
      <c r="W55" s="7"/>
      <c r="X55" s="7"/>
      <c r="Z55" s="8"/>
      <c r="AA55" s="25"/>
      <c r="AB55" s="7"/>
      <c r="AC55" s="7"/>
      <c r="AE55" s="13"/>
      <c r="AF55" s="24"/>
      <c r="AG55" s="7"/>
      <c r="AH55" s="7"/>
      <c r="AJ55" s="8"/>
      <c r="AK55" s="25" t="s">
        <v>208</v>
      </c>
      <c r="AL55" s="7"/>
      <c r="AM55" s="7"/>
      <c r="AN55" s="7"/>
    </row>
    <row r="56" spans="2:43" x14ac:dyDescent="0.25">
      <c r="B56" s="13"/>
      <c r="C56" s="24"/>
      <c r="D56" s="7"/>
      <c r="E56" s="7"/>
      <c r="F56" s="7"/>
      <c r="H56" s="13"/>
      <c r="I56" s="24"/>
      <c r="J56" s="7"/>
      <c r="K56" s="7"/>
      <c r="L56" s="7"/>
      <c r="N56" s="13"/>
      <c r="O56" s="24"/>
      <c r="P56" s="7"/>
      <c r="Q56" s="7"/>
      <c r="R56" s="7"/>
      <c r="T56" s="13"/>
      <c r="U56" s="24"/>
      <c r="V56" s="7"/>
      <c r="W56" s="7"/>
      <c r="X56" s="7"/>
      <c r="Z56" s="8"/>
      <c r="AA56" s="25"/>
      <c r="AB56" s="7"/>
      <c r="AC56" s="7"/>
      <c r="AE56" s="13"/>
      <c r="AF56" s="24"/>
      <c r="AG56" s="7"/>
      <c r="AH56" s="7"/>
      <c r="AJ56" s="8"/>
      <c r="AK56" s="25"/>
      <c r="AL56" s="7"/>
      <c r="AM56" s="7"/>
      <c r="AN56" s="7"/>
    </row>
    <row r="57" spans="2:43" ht="47.25" customHeight="1" x14ac:dyDescent="0.25">
      <c r="B57" s="34" t="s">
        <v>23</v>
      </c>
      <c r="C57" s="45" t="s">
        <v>763</v>
      </c>
      <c r="D57" s="19">
        <v>2</v>
      </c>
      <c r="E57" s="19"/>
      <c r="F57" s="19">
        <v>0</v>
      </c>
      <c r="H57" s="34" t="s">
        <v>23</v>
      </c>
      <c r="I57" s="45" t="s">
        <v>728</v>
      </c>
      <c r="J57" s="19">
        <v>2</v>
      </c>
      <c r="K57" s="19"/>
      <c r="L57" s="19"/>
      <c r="N57" s="34" t="s">
        <v>23</v>
      </c>
      <c r="O57" s="45" t="s">
        <v>427</v>
      </c>
      <c r="P57" s="19">
        <v>2</v>
      </c>
      <c r="Q57" s="19"/>
      <c r="R57" s="19"/>
      <c r="T57" s="67"/>
      <c r="U57" s="68"/>
      <c r="V57" s="50"/>
      <c r="W57" s="50"/>
      <c r="X57" s="50"/>
      <c r="Z57" s="18" t="s">
        <v>23</v>
      </c>
      <c r="AA57" s="46" t="s">
        <v>28</v>
      </c>
      <c r="AB57" s="19">
        <v>2</v>
      </c>
      <c r="AC57" s="19"/>
      <c r="AE57" s="20" t="s">
        <v>23</v>
      </c>
      <c r="AF57" s="44" t="s">
        <v>453</v>
      </c>
      <c r="AG57" s="21"/>
      <c r="AH57" s="21"/>
      <c r="AJ57" s="48" t="s">
        <v>23</v>
      </c>
      <c r="AK57" s="49"/>
      <c r="AL57" s="50"/>
      <c r="AM57" s="50"/>
      <c r="AN57" s="50"/>
      <c r="AQ57">
        <f>SUM(AN52:AN76)</f>
        <v>24</v>
      </c>
    </row>
    <row r="58" spans="2:43" ht="28.5" x14ac:dyDescent="0.25">
      <c r="B58" s="13"/>
      <c r="C58" s="47" t="s">
        <v>762</v>
      </c>
      <c r="D58" s="7"/>
      <c r="E58" s="7">
        <v>2</v>
      </c>
      <c r="F58" s="7"/>
      <c r="H58" s="13"/>
      <c r="I58" s="52" t="s">
        <v>730</v>
      </c>
      <c r="J58" s="7"/>
      <c r="K58" s="7">
        <v>2</v>
      </c>
      <c r="L58" s="7">
        <v>2</v>
      </c>
      <c r="N58" s="13"/>
      <c r="O58" s="47" t="s">
        <v>428</v>
      </c>
      <c r="P58" s="7"/>
      <c r="Q58" s="7">
        <v>1</v>
      </c>
      <c r="R58" s="7">
        <v>1</v>
      </c>
      <c r="T58" s="13"/>
      <c r="U58" s="47"/>
      <c r="V58" s="7"/>
      <c r="W58" s="7"/>
      <c r="X58" s="7"/>
      <c r="Z58" s="8"/>
      <c r="AA58" s="47" t="s">
        <v>379</v>
      </c>
      <c r="AB58" s="7"/>
      <c r="AC58" s="7">
        <v>1</v>
      </c>
      <c r="AE58" s="8"/>
      <c r="AF58" s="52" t="s">
        <v>454</v>
      </c>
      <c r="AG58" s="7">
        <v>1</v>
      </c>
      <c r="AH58" s="7">
        <v>1</v>
      </c>
      <c r="AJ58" s="8"/>
      <c r="AK58" s="47"/>
      <c r="AL58" s="7"/>
      <c r="AM58" s="7"/>
      <c r="AN58" s="7"/>
    </row>
    <row r="59" spans="2:43" x14ac:dyDescent="0.25">
      <c r="B59" s="13"/>
      <c r="C59" s="47" t="s">
        <v>380</v>
      </c>
      <c r="D59" s="7"/>
      <c r="E59" s="7">
        <v>1</v>
      </c>
      <c r="F59" s="7"/>
      <c r="H59" s="13"/>
      <c r="I59" s="52" t="s">
        <v>731</v>
      </c>
      <c r="J59" s="7"/>
      <c r="K59" s="7">
        <v>1</v>
      </c>
      <c r="L59" s="7">
        <v>1</v>
      </c>
      <c r="N59" s="13"/>
      <c r="O59" s="47" t="s">
        <v>429</v>
      </c>
      <c r="P59" s="7"/>
      <c r="Q59" s="7">
        <v>1</v>
      </c>
      <c r="R59" s="7">
        <v>1</v>
      </c>
      <c r="T59" s="13"/>
      <c r="U59" s="47"/>
      <c r="V59" s="7"/>
      <c r="W59" s="7"/>
      <c r="X59" s="7"/>
      <c r="Z59" s="8"/>
      <c r="AA59" s="47" t="s">
        <v>380</v>
      </c>
      <c r="AB59" s="7"/>
      <c r="AC59" s="7">
        <v>1</v>
      </c>
      <c r="AE59" s="8"/>
      <c r="AF59" s="52" t="s">
        <v>455</v>
      </c>
      <c r="AG59" s="7">
        <v>1</v>
      </c>
      <c r="AH59" s="7">
        <v>0</v>
      </c>
      <c r="AJ59" s="8"/>
      <c r="AK59" s="47"/>
      <c r="AL59" s="7"/>
      <c r="AM59" s="7"/>
      <c r="AN59" s="7"/>
    </row>
    <row r="60" spans="2:43" ht="15" customHeight="1" x14ac:dyDescent="0.25">
      <c r="B60" s="34" t="s">
        <v>24</v>
      </c>
      <c r="C60" s="45" t="s">
        <v>121</v>
      </c>
      <c r="D60" s="19">
        <v>2</v>
      </c>
      <c r="E60" s="19"/>
      <c r="F60" s="19"/>
      <c r="H60" s="34" t="s">
        <v>24</v>
      </c>
      <c r="I60" s="45" t="s">
        <v>121</v>
      </c>
      <c r="J60" s="19">
        <v>2</v>
      </c>
      <c r="K60" s="19"/>
      <c r="L60" s="19"/>
      <c r="N60" s="34" t="s">
        <v>24</v>
      </c>
      <c r="O60" s="45" t="s">
        <v>121</v>
      </c>
      <c r="P60" s="19">
        <v>2</v>
      </c>
      <c r="Q60" s="19"/>
      <c r="R60" s="19"/>
      <c r="T60" s="18" t="s">
        <v>24</v>
      </c>
      <c r="U60" s="45" t="s">
        <v>478</v>
      </c>
      <c r="V60" s="19">
        <v>2</v>
      </c>
      <c r="W60" s="19"/>
      <c r="X60" s="19"/>
      <c r="Z60" s="18" t="s">
        <v>24</v>
      </c>
      <c r="AA60" s="45" t="s">
        <v>29</v>
      </c>
      <c r="AB60" s="19">
        <v>2</v>
      </c>
      <c r="AC60" s="19"/>
      <c r="AE60" s="18" t="s">
        <v>24</v>
      </c>
      <c r="AF60" s="45" t="s">
        <v>29</v>
      </c>
      <c r="AG60" s="19">
        <v>2</v>
      </c>
      <c r="AH60" s="19"/>
      <c r="AJ60" s="18" t="s">
        <v>24</v>
      </c>
      <c r="AK60" s="45" t="s">
        <v>148</v>
      </c>
      <c r="AL60" s="19">
        <v>2</v>
      </c>
      <c r="AM60" s="19"/>
      <c r="AN60" s="19"/>
    </row>
    <row r="61" spans="2:43" ht="28.5" x14ac:dyDescent="0.25">
      <c r="B61" s="13"/>
      <c r="C61" s="47" t="s">
        <v>309</v>
      </c>
      <c r="D61" s="7"/>
      <c r="E61" s="7">
        <v>1</v>
      </c>
      <c r="F61" s="7">
        <v>9</v>
      </c>
      <c r="H61" s="13"/>
      <c r="I61" s="47" t="s">
        <v>309</v>
      </c>
      <c r="J61" s="7"/>
      <c r="K61" s="7">
        <v>1</v>
      </c>
      <c r="L61" s="7">
        <v>9</v>
      </c>
      <c r="N61" s="13"/>
      <c r="O61" s="47" t="s">
        <v>309</v>
      </c>
      <c r="P61" s="7"/>
      <c r="Q61" s="7">
        <v>1</v>
      </c>
      <c r="R61" s="7">
        <v>1</v>
      </c>
      <c r="T61" s="13"/>
      <c r="U61" s="47" t="s">
        <v>479</v>
      </c>
      <c r="V61" s="7"/>
      <c r="W61" s="7">
        <v>5</v>
      </c>
      <c r="X61" s="7">
        <v>24</v>
      </c>
      <c r="Z61" s="8"/>
      <c r="AA61" s="47" t="s">
        <v>381</v>
      </c>
      <c r="AB61" s="7"/>
      <c r="AC61" s="7">
        <v>1</v>
      </c>
      <c r="AE61" s="8"/>
      <c r="AF61" s="47" t="s">
        <v>381</v>
      </c>
      <c r="AG61" s="7"/>
      <c r="AH61" s="7">
        <v>1</v>
      </c>
      <c r="AJ61" s="8"/>
      <c r="AK61" s="47" t="s">
        <v>211</v>
      </c>
      <c r="AL61" s="7"/>
      <c r="AM61" s="7">
        <v>1</v>
      </c>
      <c r="AN61" s="7">
        <v>1</v>
      </c>
    </row>
    <row r="62" spans="2:43" ht="51.75" customHeight="1" x14ac:dyDescent="0.25">
      <c r="B62" s="13"/>
      <c r="C62" s="47" t="s">
        <v>310</v>
      </c>
      <c r="D62" s="7"/>
      <c r="E62" s="7">
        <v>1</v>
      </c>
      <c r="F62" s="7">
        <v>2</v>
      </c>
      <c r="H62" s="13"/>
      <c r="I62" s="47" t="s">
        <v>310</v>
      </c>
      <c r="J62" s="7"/>
      <c r="K62" s="7">
        <v>1</v>
      </c>
      <c r="L62" s="7">
        <v>1</v>
      </c>
      <c r="N62" s="13"/>
      <c r="O62" s="47" t="s">
        <v>310</v>
      </c>
      <c r="P62" s="7"/>
      <c r="Q62" s="7">
        <v>6</v>
      </c>
      <c r="R62" s="7">
        <v>6</v>
      </c>
      <c r="T62" s="13"/>
      <c r="U62" s="47" t="s">
        <v>480</v>
      </c>
      <c r="V62" s="7"/>
      <c r="W62" s="7">
        <v>1</v>
      </c>
      <c r="X62" s="7">
        <v>8</v>
      </c>
      <c r="Z62" s="8"/>
      <c r="AA62" s="47" t="s">
        <v>382</v>
      </c>
      <c r="AB62" s="7"/>
      <c r="AC62" s="7">
        <v>1</v>
      </c>
      <c r="AE62" s="8"/>
      <c r="AF62" s="47" t="s">
        <v>382</v>
      </c>
      <c r="AG62" s="7"/>
      <c r="AH62" s="7">
        <v>1</v>
      </c>
      <c r="AJ62" s="8"/>
      <c r="AK62" s="47" t="s">
        <v>210</v>
      </c>
      <c r="AL62" s="7"/>
      <c r="AM62" s="7">
        <v>1</v>
      </c>
      <c r="AN62" s="7">
        <v>1</v>
      </c>
    </row>
    <row r="63" spans="2:43" x14ac:dyDescent="0.25">
      <c r="B63" s="13"/>
      <c r="C63" s="47"/>
      <c r="D63" s="7"/>
      <c r="E63" s="7"/>
      <c r="F63" s="7"/>
      <c r="H63" s="13"/>
      <c r="I63" s="47"/>
      <c r="J63" s="7"/>
      <c r="K63" s="7"/>
      <c r="L63" s="7"/>
      <c r="N63" s="13"/>
      <c r="O63" s="24"/>
      <c r="P63" s="7"/>
      <c r="Q63" s="7"/>
      <c r="R63" s="7"/>
      <c r="T63" s="13"/>
      <c r="U63" s="24"/>
      <c r="V63" s="7"/>
      <c r="W63" s="7"/>
      <c r="X63" s="7"/>
      <c r="Z63" s="8"/>
      <c r="AA63" s="47"/>
      <c r="AB63" s="7"/>
      <c r="AC63" s="7"/>
      <c r="AE63" s="8"/>
      <c r="AF63" s="47"/>
      <c r="AG63" s="7"/>
      <c r="AH63" s="7"/>
      <c r="AJ63" s="8"/>
      <c r="AK63" s="47"/>
      <c r="AL63" s="7"/>
      <c r="AM63" s="7"/>
      <c r="AN63" s="7"/>
    </row>
    <row r="64" spans="2:43" x14ac:dyDescent="0.25">
      <c r="B64" s="13"/>
      <c r="C64" s="47"/>
      <c r="D64" s="7"/>
      <c r="E64" s="7"/>
      <c r="F64" s="7"/>
      <c r="H64" s="13"/>
      <c r="I64" s="47"/>
      <c r="J64" s="7"/>
      <c r="K64" s="7"/>
      <c r="L64" s="7"/>
      <c r="N64" s="13"/>
      <c r="O64" s="24"/>
      <c r="P64" s="7"/>
      <c r="Q64" s="7"/>
      <c r="R64" s="7"/>
      <c r="T64" s="13"/>
      <c r="U64" s="24"/>
      <c r="V64" s="7"/>
      <c r="W64" s="7"/>
      <c r="X64" s="7"/>
      <c r="Z64" s="8"/>
      <c r="AA64" s="47"/>
      <c r="AB64" s="7"/>
      <c r="AC64" s="7"/>
      <c r="AE64" s="8"/>
      <c r="AF64" s="47"/>
      <c r="AG64" s="7"/>
      <c r="AH64" s="7"/>
      <c r="AJ64" s="8"/>
      <c r="AK64" s="47"/>
      <c r="AL64" s="7"/>
      <c r="AM64" s="7"/>
      <c r="AN64" s="7"/>
    </row>
    <row r="65" spans="2:41" ht="30" x14ac:dyDescent="0.25">
      <c r="B65" s="34" t="s">
        <v>25</v>
      </c>
      <c r="C65" s="45" t="s">
        <v>122</v>
      </c>
      <c r="D65" s="19">
        <v>4</v>
      </c>
      <c r="E65" s="19"/>
      <c r="F65" s="19"/>
      <c r="H65" s="34" t="s">
        <v>25</v>
      </c>
      <c r="I65" s="45" t="s">
        <v>122</v>
      </c>
      <c r="J65" s="19">
        <v>4</v>
      </c>
      <c r="K65" s="19"/>
      <c r="L65" s="19"/>
      <c r="N65" s="18" t="s">
        <v>25</v>
      </c>
      <c r="O65" s="45" t="s">
        <v>30</v>
      </c>
      <c r="P65" s="19">
        <v>4</v>
      </c>
      <c r="Q65" s="19"/>
      <c r="R65" s="19"/>
      <c r="T65" s="48" t="s">
        <v>25</v>
      </c>
      <c r="U65" s="68" t="s">
        <v>481</v>
      </c>
      <c r="V65" s="50">
        <v>1</v>
      </c>
      <c r="W65" s="50">
        <v>1</v>
      </c>
      <c r="X65" s="50">
        <v>3</v>
      </c>
      <c r="Z65" s="18" t="s">
        <v>25</v>
      </c>
      <c r="AA65" s="45" t="s">
        <v>30</v>
      </c>
      <c r="AB65" s="19">
        <v>4</v>
      </c>
      <c r="AC65" s="19"/>
      <c r="AE65" s="18" t="s">
        <v>25</v>
      </c>
      <c r="AF65" s="45" t="s">
        <v>30</v>
      </c>
      <c r="AG65" s="19">
        <v>4</v>
      </c>
      <c r="AH65" s="19"/>
      <c r="AJ65" s="18" t="s">
        <v>25</v>
      </c>
      <c r="AK65" s="45" t="s">
        <v>149</v>
      </c>
      <c r="AL65" s="19">
        <v>4</v>
      </c>
      <c r="AM65" s="19"/>
      <c r="AN65" s="19"/>
    </row>
    <row r="66" spans="2:41" x14ac:dyDescent="0.25">
      <c r="B66" s="13"/>
      <c r="C66" s="47" t="s">
        <v>311</v>
      </c>
      <c r="D66" s="7"/>
      <c r="E66" s="7">
        <v>1</v>
      </c>
      <c r="F66" s="7">
        <v>1</v>
      </c>
      <c r="H66" s="13"/>
      <c r="I66" s="47" t="s">
        <v>311</v>
      </c>
      <c r="J66" s="7"/>
      <c r="K66" s="7">
        <v>1</v>
      </c>
      <c r="L66" s="7">
        <v>1</v>
      </c>
      <c r="N66" s="13"/>
      <c r="O66" s="47" t="s">
        <v>383</v>
      </c>
      <c r="P66" s="7"/>
      <c r="Q66" s="7">
        <v>1</v>
      </c>
      <c r="R66" s="7">
        <v>1</v>
      </c>
      <c r="T66" s="13"/>
      <c r="U66" s="47"/>
      <c r="V66" s="7"/>
      <c r="W66" s="7"/>
      <c r="X66" s="7"/>
      <c r="Z66" s="8"/>
      <c r="AA66" s="47" t="s">
        <v>383</v>
      </c>
      <c r="AB66" s="7"/>
      <c r="AC66" s="7">
        <v>1</v>
      </c>
      <c r="AE66" s="8"/>
      <c r="AF66" s="47" t="s">
        <v>383</v>
      </c>
      <c r="AG66" s="7"/>
      <c r="AH66" s="7">
        <v>1</v>
      </c>
      <c r="AJ66" s="8"/>
      <c r="AK66" s="47" t="s">
        <v>212</v>
      </c>
      <c r="AL66" s="7"/>
      <c r="AM66" s="7">
        <v>1</v>
      </c>
      <c r="AN66" s="7">
        <v>1</v>
      </c>
    </row>
    <row r="67" spans="2:41" x14ac:dyDescent="0.25">
      <c r="B67" s="13"/>
      <c r="C67" s="47" t="s">
        <v>312</v>
      </c>
      <c r="D67" s="7"/>
      <c r="E67" s="7">
        <v>1</v>
      </c>
      <c r="F67" s="7">
        <v>1</v>
      </c>
      <c r="H67" s="13"/>
      <c r="I67" s="47" t="s">
        <v>312</v>
      </c>
      <c r="J67" s="7"/>
      <c r="K67" s="7">
        <v>1</v>
      </c>
      <c r="L67" s="7">
        <v>1</v>
      </c>
      <c r="N67" s="13"/>
      <c r="O67" s="47" t="s">
        <v>384</v>
      </c>
      <c r="P67" s="7"/>
      <c r="Q67" s="7">
        <v>1</v>
      </c>
      <c r="R67" s="7">
        <v>1</v>
      </c>
      <c r="T67" s="13"/>
      <c r="U67" s="47"/>
      <c r="V67" s="7"/>
      <c r="W67" s="7"/>
      <c r="X67" s="7"/>
      <c r="Z67" s="8"/>
      <c r="AA67" s="47" t="s">
        <v>384</v>
      </c>
      <c r="AB67" s="7"/>
      <c r="AC67" s="7">
        <v>1</v>
      </c>
      <c r="AE67" s="8"/>
      <c r="AF67" s="47" t="s">
        <v>384</v>
      </c>
      <c r="AG67" s="7"/>
      <c r="AH67" s="7">
        <v>1</v>
      </c>
      <c r="AJ67" s="8"/>
      <c r="AK67" s="47" t="s">
        <v>213</v>
      </c>
      <c r="AL67" s="7"/>
      <c r="AM67" s="7">
        <v>1</v>
      </c>
      <c r="AN67" s="7">
        <v>1</v>
      </c>
    </row>
    <row r="68" spans="2:41" x14ac:dyDescent="0.25">
      <c r="B68" s="13"/>
      <c r="C68" s="47" t="s">
        <v>313</v>
      </c>
      <c r="D68" s="7"/>
      <c r="E68" s="7">
        <v>1</v>
      </c>
      <c r="F68" s="7">
        <v>1</v>
      </c>
      <c r="H68" s="13"/>
      <c r="I68" s="47" t="s">
        <v>313</v>
      </c>
      <c r="J68" s="7"/>
      <c r="K68" s="7">
        <v>1</v>
      </c>
      <c r="L68" s="7">
        <v>1</v>
      </c>
      <c r="N68" s="13"/>
      <c r="O68" s="47" t="s">
        <v>385</v>
      </c>
      <c r="P68" s="7"/>
      <c r="Q68" s="7">
        <v>1</v>
      </c>
      <c r="R68" s="7">
        <v>1</v>
      </c>
      <c r="T68" s="13"/>
      <c r="U68" s="47"/>
      <c r="V68" s="7"/>
      <c r="W68" s="7"/>
      <c r="X68" s="7"/>
      <c r="Z68" s="8"/>
      <c r="AA68" s="47" t="s">
        <v>385</v>
      </c>
      <c r="AB68" s="7"/>
      <c r="AC68" s="7">
        <v>1</v>
      </c>
      <c r="AE68" s="8"/>
      <c r="AF68" s="47" t="s">
        <v>385</v>
      </c>
      <c r="AG68" s="7"/>
      <c r="AH68" s="7">
        <v>1</v>
      </c>
      <c r="AJ68" s="8"/>
      <c r="AK68" s="47" t="s">
        <v>214</v>
      </c>
      <c r="AL68" s="7"/>
      <c r="AM68" s="7">
        <v>1</v>
      </c>
      <c r="AN68" s="7">
        <v>1</v>
      </c>
    </row>
    <row r="69" spans="2:41" x14ac:dyDescent="0.25">
      <c r="B69" s="13"/>
      <c r="C69" s="47" t="s">
        <v>314</v>
      </c>
      <c r="D69" s="7"/>
      <c r="E69" s="7">
        <v>1</v>
      </c>
      <c r="F69" s="7">
        <v>5</v>
      </c>
      <c r="H69" s="13"/>
      <c r="I69" s="47" t="s">
        <v>314</v>
      </c>
      <c r="J69" s="7"/>
      <c r="K69" s="7">
        <v>1</v>
      </c>
      <c r="L69" s="7">
        <v>3</v>
      </c>
      <c r="N69" s="13"/>
      <c r="O69" s="47" t="s">
        <v>386</v>
      </c>
      <c r="P69" s="7"/>
      <c r="Q69" s="7">
        <v>3</v>
      </c>
      <c r="R69" s="7">
        <v>3</v>
      </c>
      <c r="T69" s="13"/>
      <c r="U69" s="47"/>
      <c r="V69" s="7"/>
      <c r="W69" s="7"/>
      <c r="X69" s="7"/>
      <c r="Z69" s="8"/>
      <c r="AA69" s="47" t="s">
        <v>386</v>
      </c>
      <c r="AB69" s="7"/>
      <c r="AC69" s="7">
        <v>3</v>
      </c>
      <c r="AE69" s="8"/>
      <c r="AF69" s="47" t="s">
        <v>386</v>
      </c>
      <c r="AG69" s="7"/>
      <c r="AH69" s="7">
        <v>3</v>
      </c>
      <c r="AJ69" s="8"/>
      <c r="AK69" s="47" t="s">
        <v>215</v>
      </c>
      <c r="AL69" s="7"/>
      <c r="AM69" s="7">
        <v>1</v>
      </c>
      <c r="AN69" s="7">
        <v>6</v>
      </c>
    </row>
    <row r="70" spans="2:41" x14ac:dyDescent="0.25">
      <c r="B70" s="13"/>
      <c r="C70" s="24"/>
      <c r="D70" s="7"/>
      <c r="E70" s="7"/>
      <c r="F70" s="7"/>
      <c r="H70" s="13"/>
      <c r="I70" s="24"/>
      <c r="J70" s="7"/>
      <c r="K70" s="7"/>
      <c r="L70" s="7"/>
      <c r="N70" s="13"/>
      <c r="O70" s="24"/>
      <c r="P70" s="7"/>
      <c r="Q70" s="7"/>
      <c r="R70" s="7"/>
      <c r="T70" s="13"/>
      <c r="U70" s="24"/>
      <c r="V70" s="7"/>
      <c r="W70" s="7"/>
      <c r="X70" s="7"/>
      <c r="Z70" s="8"/>
      <c r="AA70" s="25"/>
      <c r="AB70" s="7"/>
      <c r="AC70" s="7"/>
      <c r="AE70" s="8"/>
      <c r="AF70" s="25"/>
      <c r="AG70" s="7"/>
      <c r="AH70" s="7"/>
      <c r="AJ70" s="8"/>
      <c r="AK70" s="25"/>
      <c r="AL70" s="7"/>
      <c r="AM70" s="7"/>
      <c r="AN70" s="7"/>
    </row>
    <row r="71" spans="2:41" x14ac:dyDescent="0.25">
      <c r="B71" s="34" t="s">
        <v>26</v>
      </c>
      <c r="C71" s="45" t="s">
        <v>123</v>
      </c>
      <c r="D71" s="19">
        <v>5</v>
      </c>
      <c r="E71" s="19"/>
      <c r="F71" s="19"/>
      <c r="H71" s="34" t="s">
        <v>26</v>
      </c>
      <c r="I71" s="45" t="s">
        <v>123</v>
      </c>
      <c r="J71" s="19">
        <v>5</v>
      </c>
      <c r="K71" s="19"/>
      <c r="L71" s="19"/>
      <c r="N71" s="18" t="s">
        <v>26</v>
      </c>
      <c r="O71" s="46" t="s">
        <v>115</v>
      </c>
      <c r="P71" s="19">
        <v>5</v>
      </c>
      <c r="Q71" s="19"/>
      <c r="R71" s="19"/>
      <c r="T71" s="48" t="s">
        <v>26</v>
      </c>
      <c r="U71" s="49" t="s">
        <v>482</v>
      </c>
      <c r="V71" s="50">
        <v>4</v>
      </c>
      <c r="W71" s="50"/>
      <c r="X71" s="50"/>
      <c r="Z71" s="18" t="s">
        <v>26</v>
      </c>
      <c r="AA71" s="46" t="s">
        <v>115</v>
      </c>
      <c r="AB71" s="19">
        <v>5</v>
      </c>
      <c r="AC71" s="19"/>
      <c r="AE71" s="18" t="s">
        <v>26</v>
      </c>
      <c r="AF71" s="46" t="s">
        <v>115</v>
      </c>
      <c r="AG71" s="19">
        <v>5</v>
      </c>
      <c r="AH71" s="19"/>
      <c r="AJ71" s="18" t="s">
        <v>26</v>
      </c>
      <c r="AK71" s="46" t="s">
        <v>150</v>
      </c>
      <c r="AL71" s="19">
        <v>5</v>
      </c>
      <c r="AM71" s="19"/>
      <c r="AN71" s="19"/>
    </row>
    <row r="72" spans="2:41" x14ac:dyDescent="0.25">
      <c r="B72" s="13"/>
      <c r="C72" s="47" t="s">
        <v>315</v>
      </c>
      <c r="D72" s="7"/>
      <c r="E72" s="7">
        <v>1</v>
      </c>
      <c r="F72" s="7">
        <v>1</v>
      </c>
      <c r="H72" s="13"/>
      <c r="I72" s="47" t="s">
        <v>315</v>
      </c>
      <c r="J72" s="7"/>
      <c r="K72" s="7">
        <v>1</v>
      </c>
      <c r="L72" s="7">
        <v>1</v>
      </c>
      <c r="N72" s="13"/>
      <c r="O72" s="47" t="s">
        <v>216</v>
      </c>
      <c r="P72" s="7"/>
      <c r="Q72" s="7">
        <v>1</v>
      </c>
      <c r="R72" s="7">
        <v>1</v>
      </c>
      <c r="T72" s="13"/>
      <c r="U72" s="47" t="s">
        <v>315</v>
      </c>
      <c r="V72" s="7"/>
      <c r="W72" s="7">
        <v>1</v>
      </c>
      <c r="X72" s="7">
        <v>1</v>
      </c>
      <c r="Z72" s="8"/>
      <c r="AA72" s="47" t="s">
        <v>216</v>
      </c>
      <c r="AB72" s="7"/>
      <c r="AC72" s="7">
        <v>1</v>
      </c>
      <c r="AE72" s="8"/>
      <c r="AF72" s="47" t="s">
        <v>216</v>
      </c>
      <c r="AG72" s="7"/>
      <c r="AH72" s="7">
        <v>1</v>
      </c>
      <c r="AJ72" s="8"/>
      <c r="AK72" s="47" t="s">
        <v>216</v>
      </c>
      <c r="AL72" s="7"/>
      <c r="AM72" s="7">
        <v>1</v>
      </c>
      <c r="AN72" s="7">
        <v>1</v>
      </c>
    </row>
    <row r="73" spans="2:41" x14ac:dyDescent="0.25">
      <c r="B73" s="13"/>
      <c r="C73" s="47" t="s">
        <v>217</v>
      </c>
      <c r="D73" s="7"/>
      <c r="E73" s="7">
        <v>2</v>
      </c>
      <c r="F73" s="7">
        <v>3</v>
      </c>
      <c r="H73" s="13"/>
      <c r="I73" s="47" t="s">
        <v>217</v>
      </c>
      <c r="J73" s="7"/>
      <c r="K73" s="7">
        <v>2</v>
      </c>
      <c r="L73" s="7">
        <v>2</v>
      </c>
      <c r="N73" s="13"/>
      <c r="O73" s="47" t="s">
        <v>217</v>
      </c>
      <c r="P73" s="7"/>
      <c r="Q73" s="7">
        <v>2</v>
      </c>
      <c r="R73" s="7">
        <v>2</v>
      </c>
      <c r="T73" s="13"/>
      <c r="U73" s="47" t="s">
        <v>217</v>
      </c>
      <c r="V73" s="7"/>
      <c r="W73" s="7">
        <v>1</v>
      </c>
      <c r="X73" s="7">
        <v>2</v>
      </c>
      <c r="Z73" s="8"/>
      <c r="AA73" s="47" t="s">
        <v>217</v>
      </c>
      <c r="AB73" s="7"/>
      <c r="AC73" s="7">
        <v>2</v>
      </c>
      <c r="AE73" s="8"/>
      <c r="AF73" s="47" t="s">
        <v>217</v>
      </c>
      <c r="AG73" s="7"/>
      <c r="AH73" s="7">
        <v>2</v>
      </c>
      <c r="AJ73" s="8"/>
      <c r="AK73" s="47" t="s">
        <v>217</v>
      </c>
      <c r="AL73" s="7"/>
      <c r="AM73" s="7">
        <v>3</v>
      </c>
      <c r="AN73" s="7">
        <v>3</v>
      </c>
    </row>
    <row r="74" spans="2:41" x14ac:dyDescent="0.25">
      <c r="B74" s="13"/>
      <c r="C74" s="47" t="s">
        <v>555</v>
      </c>
      <c r="D74" s="7"/>
      <c r="E74" s="7">
        <v>1</v>
      </c>
      <c r="F74" s="7">
        <v>1</v>
      </c>
      <c r="H74" s="13"/>
      <c r="I74" s="47" t="s">
        <v>555</v>
      </c>
      <c r="J74" s="7"/>
      <c r="K74" s="7">
        <v>1</v>
      </c>
      <c r="L74" s="7">
        <v>1</v>
      </c>
      <c r="N74" s="13"/>
      <c r="O74" s="47" t="s">
        <v>555</v>
      </c>
      <c r="P74" s="7"/>
      <c r="Q74" s="7">
        <v>1</v>
      </c>
      <c r="R74" s="7">
        <v>1</v>
      </c>
      <c r="T74" s="13"/>
      <c r="U74" s="47" t="s">
        <v>555</v>
      </c>
      <c r="V74" s="7"/>
      <c r="W74" s="7">
        <v>1</v>
      </c>
      <c r="X74" s="7">
        <v>1</v>
      </c>
      <c r="Z74" s="8"/>
      <c r="AA74" s="47" t="s">
        <v>555</v>
      </c>
      <c r="AB74" s="7"/>
      <c r="AC74" s="7">
        <v>1</v>
      </c>
      <c r="AE74" s="8"/>
      <c r="AF74" s="47" t="s">
        <v>555</v>
      </c>
      <c r="AG74" s="7"/>
      <c r="AH74" s="7">
        <v>1</v>
      </c>
      <c r="AJ74" s="8"/>
      <c r="AK74" s="47" t="s">
        <v>555</v>
      </c>
      <c r="AL74" s="7"/>
      <c r="AM74" s="7">
        <v>1</v>
      </c>
      <c r="AN74" s="7">
        <v>1</v>
      </c>
    </row>
    <row r="75" spans="2:41" x14ac:dyDescent="0.25">
      <c r="B75" s="13"/>
      <c r="C75" s="47" t="s">
        <v>218</v>
      </c>
      <c r="D75" s="7"/>
      <c r="E75" s="7">
        <v>1</v>
      </c>
      <c r="F75" s="7">
        <v>3</v>
      </c>
      <c r="H75" s="13"/>
      <c r="I75" s="47" t="s">
        <v>218</v>
      </c>
      <c r="J75" s="7"/>
      <c r="K75" s="7">
        <v>1</v>
      </c>
      <c r="L75" s="7">
        <v>3</v>
      </c>
      <c r="N75" s="13"/>
      <c r="O75" s="47" t="s">
        <v>218</v>
      </c>
      <c r="P75" s="7"/>
      <c r="Q75" s="7">
        <v>2</v>
      </c>
      <c r="R75" s="7">
        <v>2</v>
      </c>
      <c r="T75" s="13"/>
      <c r="U75" s="47" t="s">
        <v>218</v>
      </c>
      <c r="V75" s="7"/>
      <c r="W75" s="7">
        <v>1</v>
      </c>
      <c r="X75" s="7">
        <v>4</v>
      </c>
      <c r="Z75" s="8"/>
      <c r="AA75" s="47" t="s">
        <v>218</v>
      </c>
      <c r="AB75" s="7"/>
      <c r="AC75" s="7">
        <v>1</v>
      </c>
      <c r="AE75" s="8"/>
      <c r="AF75" s="47" t="s">
        <v>218</v>
      </c>
      <c r="AG75" s="7"/>
      <c r="AH75" s="7">
        <v>1</v>
      </c>
      <c r="AJ75" s="8"/>
      <c r="AK75" s="47" t="s">
        <v>218</v>
      </c>
      <c r="AL75" s="7"/>
      <c r="AM75" s="7">
        <v>1</v>
      </c>
      <c r="AN75" s="7">
        <v>4</v>
      </c>
    </row>
    <row r="76" spans="2:41" x14ac:dyDescent="0.25">
      <c r="B76" s="13"/>
      <c r="C76" s="47" t="s">
        <v>316</v>
      </c>
      <c r="D76" s="7"/>
      <c r="E76" s="7">
        <v>1</v>
      </c>
      <c r="F76" s="7">
        <v>2</v>
      </c>
      <c r="H76" s="13"/>
      <c r="I76" s="47" t="s">
        <v>732</v>
      </c>
      <c r="J76" s="7"/>
      <c r="K76" s="7">
        <v>1</v>
      </c>
      <c r="L76" s="7">
        <v>2</v>
      </c>
      <c r="N76" s="13"/>
      <c r="O76" s="47" t="s">
        <v>387</v>
      </c>
      <c r="P76" s="7"/>
      <c r="Q76" s="7">
        <v>1</v>
      </c>
      <c r="R76" s="7">
        <v>1</v>
      </c>
      <c r="T76" s="13"/>
      <c r="U76" s="47"/>
      <c r="V76" s="7"/>
      <c r="W76" s="7"/>
      <c r="X76" s="7"/>
      <c r="Z76" s="8"/>
      <c r="AA76" s="47" t="s">
        <v>387</v>
      </c>
      <c r="AB76" s="7"/>
      <c r="AC76" s="7">
        <v>1</v>
      </c>
      <c r="AE76" s="8"/>
      <c r="AF76" s="47" t="s">
        <v>316</v>
      </c>
      <c r="AG76" s="7"/>
      <c r="AH76" s="7">
        <v>1</v>
      </c>
      <c r="AJ76" s="8"/>
      <c r="AK76" s="47" t="s">
        <v>430</v>
      </c>
      <c r="AL76" s="7"/>
      <c r="AM76" s="7">
        <v>1</v>
      </c>
      <c r="AN76" s="7">
        <v>1</v>
      </c>
    </row>
    <row r="77" spans="2:41" s="23" customFormat="1" ht="32.25" customHeight="1" x14ac:dyDescent="0.25">
      <c r="B77" s="20" t="s">
        <v>31</v>
      </c>
      <c r="C77" s="44" t="s">
        <v>781</v>
      </c>
      <c r="D77" s="21"/>
      <c r="E77" s="21"/>
      <c r="F77" s="21"/>
      <c r="H77" s="20" t="s">
        <v>31</v>
      </c>
      <c r="I77" s="44" t="s">
        <v>733</v>
      </c>
      <c r="J77" s="21"/>
      <c r="K77" s="21"/>
      <c r="L77" s="21"/>
      <c r="N77" s="20" t="s">
        <v>31</v>
      </c>
      <c r="O77" s="44" t="s">
        <v>124</v>
      </c>
      <c r="P77" s="21"/>
      <c r="Q77" s="21"/>
      <c r="R77" s="21"/>
      <c r="T77" s="20" t="s">
        <v>31</v>
      </c>
      <c r="U77" s="44" t="s">
        <v>483</v>
      </c>
      <c r="V77" s="21"/>
      <c r="W77" s="21"/>
      <c r="X77" s="21"/>
      <c r="Y77" s="22"/>
      <c r="Z77" s="20" t="s">
        <v>31</v>
      </c>
      <c r="AA77" s="44" t="s">
        <v>32</v>
      </c>
      <c r="AB77" s="21"/>
      <c r="AC77" s="21"/>
      <c r="AD77" s="22"/>
      <c r="AE77" s="20" t="s">
        <v>31</v>
      </c>
      <c r="AF77" s="44" t="s">
        <v>32</v>
      </c>
      <c r="AG77" s="21"/>
      <c r="AH77" s="21"/>
      <c r="AI77" s="22"/>
      <c r="AJ77" s="20" t="s">
        <v>31</v>
      </c>
      <c r="AK77" s="44" t="s">
        <v>782</v>
      </c>
      <c r="AL77" s="21"/>
      <c r="AM77" s="21"/>
      <c r="AN77" s="21"/>
      <c r="AO77" s="22"/>
    </row>
    <row r="78" spans="2:41" ht="51.75" customHeight="1" x14ac:dyDescent="0.25">
      <c r="B78" s="34" t="s">
        <v>37</v>
      </c>
      <c r="C78" s="45" t="s">
        <v>125</v>
      </c>
      <c r="D78" s="19">
        <v>3</v>
      </c>
      <c r="E78" s="19"/>
      <c r="F78" s="19"/>
      <c r="H78" s="34" t="s">
        <v>37</v>
      </c>
      <c r="I78" s="45" t="s">
        <v>125</v>
      </c>
      <c r="J78" s="19">
        <v>3</v>
      </c>
      <c r="K78" s="19"/>
      <c r="L78" s="19"/>
      <c r="N78" s="18" t="s">
        <v>37</v>
      </c>
      <c r="O78" s="45" t="s">
        <v>33</v>
      </c>
      <c r="P78" s="19">
        <v>3</v>
      </c>
      <c r="Q78" s="19"/>
      <c r="R78" s="19"/>
      <c r="T78" s="18" t="s">
        <v>37</v>
      </c>
      <c r="U78" s="45" t="s">
        <v>33</v>
      </c>
      <c r="V78" s="19">
        <v>3</v>
      </c>
      <c r="W78" s="19"/>
      <c r="X78" s="19"/>
      <c r="Z78" s="18" t="s">
        <v>37</v>
      </c>
      <c r="AA78" s="45" t="s">
        <v>33</v>
      </c>
      <c r="AB78" s="19">
        <v>3</v>
      </c>
      <c r="AC78" s="19"/>
      <c r="AE78" s="18" t="s">
        <v>37</v>
      </c>
      <c r="AF78" s="45" t="s">
        <v>456</v>
      </c>
      <c r="AG78" s="19">
        <v>3</v>
      </c>
      <c r="AH78" s="19"/>
      <c r="AJ78" s="18" t="s">
        <v>37</v>
      </c>
      <c r="AK78" s="45" t="s">
        <v>151</v>
      </c>
      <c r="AL78" s="19">
        <v>3</v>
      </c>
      <c r="AM78" s="19"/>
      <c r="AN78" s="19"/>
    </row>
    <row r="79" spans="2:41" x14ac:dyDescent="0.25">
      <c r="B79" s="13"/>
      <c r="C79" s="47" t="s">
        <v>317</v>
      </c>
      <c r="D79" s="7"/>
      <c r="E79" s="7">
        <v>4</v>
      </c>
      <c r="F79" s="7">
        <v>10</v>
      </c>
      <c r="H79" s="13"/>
      <c r="I79" s="47" t="s">
        <v>317</v>
      </c>
      <c r="J79" s="7"/>
      <c r="K79" s="7">
        <v>4</v>
      </c>
      <c r="L79" s="7">
        <v>10</v>
      </c>
      <c r="N79" s="13"/>
      <c r="O79" s="47" t="s">
        <v>317</v>
      </c>
      <c r="P79" s="7"/>
      <c r="Q79" s="7">
        <v>4</v>
      </c>
      <c r="R79" s="7">
        <v>4</v>
      </c>
      <c r="T79" s="13"/>
      <c r="U79" s="47" t="s">
        <v>317</v>
      </c>
      <c r="V79" s="7"/>
      <c r="W79" s="7">
        <v>3</v>
      </c>
      <c r="X79" s="7">
        <v>19</v>
      </c>
      <c r="Z79" s="8"/>
      <c r="AA79" s="47" t="s">
        <v>317</v>
      </c>
      <c r="AB79" s="7"/>
      <c r="AC79" s="7">
        <v>4</v>
      </c>
      <c r="AE79" s="8"/>
      <c r="AF79" s="47" t="s">
        <v>457</v>
      </c>
      <c r="AG79" s="7"/>
      <c r="AH79" s="7">
        <v>1</v>
      </c>
      <c r="AJ79" s="8"/>
      <c r="AK79" s="47" t="s">
        <v>219</v>
      </c>
      <c r="AL79" s="7"/>
      <c r="AM79" s="7">
        <v>1</v>
      </c>
      <c r="AN79" s="7">
        <v>9</v>
      </c>
    </row>
    <row r="80" spans="2:41" x14ac:dyDescent="0.25">
      <c r="B80" s="13"/>
      <c r="C80" s="47" t="s">
        <v>318</v>
      </c>
      <c r="D80" s="7"/>
      <c r="E80" s="7">
        <v>1</v>
      </c>
      <c r="F80" s="7">
        <v>3</v>
      </c>
      <c r="H80" s="13"/>
      <c r="I80" s="47" t="s">
        <v>318</v>
      </c>
      <c r="J80" s="7"/>
      <c r="K80" s="7">
        <v>1</v>
      </c>
      <c r="L80" s="7">
        <v>2</v>
      </c>
      <c r="N80" s="13"/>
      <c r="O80" s="47" t="s">
        <v>388</v>
      </c>
      <c r="P80" s="7"/>
      <c r="Q80" s="7">
        <v>3</v>
      </c>
      <c r="R80" s="7">
        <v>3</v>
      </c>
      <c r="T80" s="13"/>
      <c r="U80" s="47" t="s">
        <v>484</v>
      </c>
      <c r="V80" s="7"/>
      <c r="W80" s="7">
        <v>1</v>
      </c>
      <c r="X80" s="7">
        <v>5</v>
      </c>
      <c r="Z80" s="8"/>
      <c r="AA80" s="47" t="s">
        <v>388</v>
      </c>
      <c r="AB80" s="7"/>
      <c r="AC80" s="7">
        <v>1</v>
      </c>
      <c r="AE80" s="8"/>
      <c r="AF80" s="47" t="s">
        <v>388</v>
      </c>
      <c r="AG80" s="7"/>
      <c r="AH80" s="7">
        <v>1</v>
      </c>
      <c r="AJ80" s="8"/>
      <c r="AK80" s="47" t="s">
        <v>220</v>
      </c>
      <c r="AL80" s="7"/>
      <c r="AM80" s="7">
        <v>1</v>
      </c>
      <c r="AN80" s="7">
        <v>2</v>
      </c>
    </row>
    <row r="81" spans="2:40" ht="28.5" x14ac:dyDescent="0.25">
      <c r="B81" s="13"/>
      <c r="C81" s="47" t="s">
        <v>431</v>
      </c>
      <c r="D81" s="7"/>
      <c r="E81" s="7">
        <v>1</v>
      </c>
      <c r="F81" s="7">
        <v>1</v>
      </c>
      <c r="H81" s="13"/>
      <c r="I81" s="47" t="s">
        <v>431</v>
      </c>
      <c r="J81" s="7"/>
      <c r="K81" s="7">
        <v>1</v>
      </c>
      <c r="L81" s="7">
        <v>1</v>
      </c>
      <c r="N81" s="13"/>
      <c r="O81" s="47" t="s">
        <v>389</v>
      </c>
      <c r="P81" s="7"/>
      <c r="Q81" s="7">
        <v>1</v>
      </c>
      <c r="R81" s="7">
        <v>1</v>
      </c>
      <c r="T81" s="13"/>
      <c r="U81" s="47" t="s">
        <v>485</v>
      </c>
      <c r="V81" s="7"/>
      <c r="W81" s="7">
        <v>1</v>
      </c>
      <c r="X81" s="7">
        <v>2</v>
      </c>
      <c r="Z81" s="8"/>
      <c r="AA81" s="47" t="s">
        <v>389</v>
      </c>
      <c r="AB81" s="7"/>
      <c r="AC81" s="7">
        <v>1</v>
      </c>
      <c r="AE81" s="8"/>
      <c r="AF81" s="47" t="s">
        <v>389</v>
      </c>
      <c r="AG81" s="7"/>
      <c r="AH81" s="7">
        <v>1</v>
      </c>
      <c r="AJ81" s="8"/>
      <c r="AK81" s="47" t="s">
        <v>221</v>
      </c>
      <c r="AL81" s="7"/>
      <c r="AM81" s="7">
        <v>1</v>
      </c>
      <c r="AN81" s="7">
        <v>1</v>
      </c>
    </row>
    <row r="82" spans="2:40" ht="27.75" customHeight="1" x14ac:dyDescent="0.25">
      <c r="B82" s="13"/>
      <c r="C82" s="47"/>
      <c r="D82" s="7"/>
      <c r="E82" s="7"/>
      <c r="F82" s="7"/>
      <c r="H82" s="13"/>
      <c r="I82" s="47"/>
      <c r="J82" s="7"/>
      <c r="K82" s="7"/>
      <c r="L82" s="7"/>
      <c r="N82" s="13"/>
      <c r="O82" s="24"/>
      <c r="P82" s="7"/>
      <c r="Q82" s="7"/>
      <c r="R82" s="7"/>
      <c r="T82" s="13"/>
      <c r="U82" s="24"/>
      <c r="V82" s="7"/>
      <c r="W82" s="7"/>
      <c r="X82" s="7"/>
      <c r="Z82" s="8"/>
      <c r="AA82" s="47"/>
      <c r="AB82" s="7"/>
      <c r="AC82" s="7"/>
      <c r="AE82" s="8"/>
      <c r="AF82" s="47"/>
      <c r="AG82" s="7"/>
      <c r="AH82" s="7"/>
      <c r="AJ82" s="8"/>
    </row>
    <row r="83" spans="2:40" ht="30" x14ac:dyDescent="0.25">
      <c r="B83" s="34" t="s">
        <v>38</v>
      </c>
      <c r="C83" s="45" t="s">
        <v>126</v>
      </c>
      <c r="D83" s="19">
        <v>1</v>
      </c>
      <c r="E83" s="19">
        <v>1</v>
      </c>
      <c r="F83" s="19">
        <v>8</v>
      </c>
      <c r="H83" s="34" t="s">
        <v>38</v>
      </c>
      <c r="I83" s="45" t="s">
        <v>126</v>
      </c>
      <c r="J83" s="19">
        <v>1</v>
      </c>
      <c r="K83" s="19">
        <v>1</v>
      </c>
      <c r="L83" s="19">
        <v>9</v>
      </c>
      <c r="N83" s="18" t="s">
        <v>38</v>
      </c>
      <c r="O83" s="46" t="s">
        <v>126</v>
      </c>
      <c r="P83" s="19">
        <v>1</v>
      </c>
      <c r="Q83" s="19">
        <v>5</v>
      </c>
      <c r="R83" s="19">
        <v>6</v>
      </c>
      <c r="T83" s="18" t="s">
        <v>38</v>
      </c>
      <c r="U83" s="46" t="s">
        <v>126</v>
      </c>
      <c r="V83" s="19">
        <v>1</v>
      </c>
      <c r="W83" s="19">
        <v>4</v>
      </c>
      <c r="X83" s="19">
        <f>6+6+6+1</f>
        <v>19</v>
      </c>
      <c r="Z83" s="18" t="s">
        <v>38</v>
      </c>
      <c r="AA83" s="46" t="s">
        <v>432</v>
      </c>
      <c r="AB83" s="19">
        <v>1</v>
      </c>
      <c r="AC83" s="19">
        <v>6</v>
      </c>
      <c r="AE83" s="18" t="s">
        <v>38</v>
      </c>
      <c r="AF83" s="46" t="s">
        <v>458</v>
      </c>
      <c r="AG83" s="19">
        <v>1</v>
      </c>
      <c r="AH83" s="19">
        <v>1</v>
      </c>
      <c r="AJ83" s="18" t="s">
        <v>38</v>
      </c>
      <c r="AK83" s="46" t="s">
        <v>152</v>
      </c>
      <c r="AL83" s="19">
        <v>1</v>
      </c>
      <c r="AM83" s="19">
        <v>1</v>
      </c>
      <c r="AN83" s="19">
        <v>2</v>
      </c>
    </row>
    <row r="84" spans="2:40" x14ac:dyDescent="0.25">
      <c r="B84" s="34" t="s">
        <v>39</v>
      </c>
      <c r="C84" s="45" t="s">
        <v>127</v>
      </c>
      <c r="D84" s="19">
        <v>3</v>
      </c>
      <c r="E84" s="19"/>
      <c r="F84" s="19"/>
      <c r="H84" s="18" t="s">
        <v>39</v>
      </c>
      <c r="I84" s="46" t="s">
        <v>34</v>
      </c>
      <c r="J84" s="19">
        <v>3</v>
      </c>
      <c r="K84" s="19"/>
      <c r="L84" s="19"/>
      <c r="N84" s="18" t="s">
        <v>39</v>
      </c>
      <c r="O84" s="46" t="s">
        <v>34</v>
      </c>
      <c r="P84" s="19">
        <v>3</v>
      </c>
      <c r="Q84" s="19"/>
      <c r="R84" s="19"/>
      <c r="T84" s="18" t="s">
        <v>39</v>
      </c>
      <c r="U84" s="46" t="s">
        <v>486</v>
      </c>
      <c r="V84" s="19">
        <v>3</v>
      </c>
      <c r="W84" s="19"/>
      <c r="X84" s="19"/>
      <c r="Z84" s="18" t="s">
        <v>39</v>
      </c>
      <c r="AA84" s="46" t="s">
        <v>34</v>
      </c>
      <c r="AB84" s="19">
        <v>3</v>
      </c>
      <c r="AC84" s="19"/>
      <c r="AE84" s="18" t="s">
        <v>39</v>
      </c>
      <c r="AF84" s="46" t="s">
        <v>34</v>
      </c>
      <c r="AG84" s="19">
        <v>3</v>
      </c>
      <c r="AH84" s="19"/>
      <c r="AJ84" s="18" t="s">
        <v>39</v>
      </c>
      <c r="AK84" s="46" t="s">
        <v>153</v>
      </c>
      <c r="AL84" s="19">
        <v>3</v>
      </c>
      <c r="AM84" s="19"/>
      <c r="AN84" s="19"/>
    </row>
    <row r="85" spans="2:40" x14ac:dyDescent="0.25">
      <c r="B85" s="13"/>
      <c r="C85" s="47" t="s">
        <v>222</v>
      </c>
      <c r="D85" s="7"/>
      <c r="E85" s="7">
        <v>5</v>
      </c>
      <c r="F85" s="7">
        <v>18</v>
      </c>
      <c r="H85" s="13"/>
      <c r="I85" s="47" t="s">
        <v>222</v>
      </c>
      <c r="J85" s="7"/>
      <c r="K85" s="7">
        <v>5</v>
      </c>
      <c r="L85" s="7">
        <v>15</v>
      </c>
      <c r="N85" s="13"/>
      <c r="O85" s="47" t="s">
        <v>222</v>
      </c>
      <c r="P85" s="7"/>
      <c r="Q85" s="7">
        <v>6</v>
      </c>
      <c r="R85" s="7">
        <v>6</v>
      </c>
      <c r="S85">
        <f>SUM(Q79:Q107)</f>
        <v>40</v>
      </c>
      <c r="T85" s="13"/>
      <c r="U85" s="47" t="s">
        <v>487</v>
      </c>
      <c r="V85" s="7"/>
      <c r="W85" s="7">
        <v>1</v>
      </c>
      <c r="X85" s="7">
        <v>12</v>
      </c>
      <c r="Z85" s="8"/>
      <c r="AA85" s="47" t="s">
        <v>222</v>
      </c>
      <c r="AB85" s="7"/>
      <c r="AC85" s="7">
        <v>6</v>
      </c>
      <c r="AE85" s="8"/>
      <c r="AF85" s="47" t="s">
        <v>222</v>
      </c>
      <c r="AG85" s="7"/>
      <c r="AH85" s="7">
        <v>7</v>
      </c>
      <c r="AJ85" s="8"/>
      <c r="AK85" s="47" t="s">
        <v>222</v>
      </c>
      <c r="AL85" s="7"/>
      <c r="AM85" s="7">
        <v>8</v>
      </c>
      <c r="AN85" s="7">
        <v>9</v>
      </c>
    </row>
    <row r="86" spans="2:40" x14ac:dyDescent="0.25">
      <c r="B86" s="13"/>
      <c r="C86" s="47" t="s">
        <v>319</v>
      </c>
      <c r="D86" s="7"/>
      <c r="E86" s="7">
        <v>1</v>
      </c>
      <c r="F86" s="7">
        <v>2</v>
      </c>
      <c r="H86" s="13"/>
      <c r="I86" s="47" t="s">
        <v>319</v>
      </c>
      <c r="J86" s="7"/>
      <c r="K86" s="7">
        <v>1</v>
      </c>
      <c r="L86" s="7">
        <v>2</v>
      </c>
      <c r="N86" s="13"/>
      <c r="O86" s="47" t="s">
        <v>223</v>
      </c>
      <c r="P86" s="7"/>
      <c r="Q86" s="7">
        <v>5</v>
      </c>
      <c r="R86" s="7">
        <v>7</v>
      </c>
      <c r="T86" s="13"/>
      <c r="U86" s="47" t="s">
        <v>488</v>
      </c>
      <c r="V86" s="7"/>
      <c r="W86" s="7">
        <v>1</v>
      </c>
      <c r="X86" s="7">
        <v>6</v>
      </c>
      <c r="Z86" s="8"/>
      <c r="AA86" s="47" t="s">
        <v>223</v>
      </c>
      <c r="AB86" s="7"/>
      <c r="AC86" s="7">
        <v>1</v>
      </c>
      <c r="AE86" s="8"/>
      <c r="AF86" s="47" t="s">
        <v>223</v>
      </c>
      <c r="AG86" s="7"/>
      <c r="AH86" s="7">
        <v>1</v>
      </c>
      <c r="AJ86" s="8"/>
      <c r="AK86" s="47" t="s">
        <v>223</v>
      </c>
      <c r="AL86" s="7"/>
      <c r="AM86" s="7">
        <v>1</v>
      </c>
      <c r="AN86" s="7">
        <v>1</v>
      </c>
    </row>
    <row r="87" spans="2:40" x14ac:dyDescent="0.25">
      <c r="B87" s="13"/>
      <c r="C87" s="47" t="s">
        <v>224</v>
      </c>
      <c r="D87" s="7"/>
      <c r="E87" s="7">
        <v>1</v>
      </c>
      <c r="F87" s="7">
        <v>1</v>
      </c>
      <c r="H87" s="13"/>
      <c r="I87" s="47" t="s">
        <v>224</v>
      </c>
      <c r="J87" s="7"/>
      <c r="K87" s="7">
        <v>1</v>
      </c>
      <c r="L87" s="7">
        <v>1</v>
      </c>
      <c r="N87" s="13"/>
      <c r="O87" s="47" t="s">
        <v>224</v>
      </c>
      <c r="P87" s="7"/>
      <c r="Q87" s="7">
        <v>1</v>
      </c>
      <c r="R87" s="7">
        <v>1</v>
      </c>
      <c r="T87" s="13"/>
      <c r="U87" s="47" t="s">
        <v>489</v>
      </c>
      <c r="V87" s="7"/>
      <c r="W87" s="7">
        <v>1</v>
      </c>
      <c r="X87" s="7">
        <v>3</v>
      </c>
      <c r="Z87" s="8"/>
      <c r="AA87" s="47" t="s">
        <v>224</v>
      </c>
      <c r="AB87" s="7"/>
      <c r="AC87" s="7">
        <v>1</v>
      </c>
      <c r="AE87" s="8"/>
      <c r="AF87" s="47" t="s">
        <v>224</v>
      </c>
      <c r="AG87" s="7"/>
      <c r="AH87" s="7">
        <v>1</v>
      </c>
      <c r="AJ87" s="8"/>
      <c r="AK87" s="47" t="s">
        <v>224</v>
      </c>
      <c r="AL87" s="7"/>
      <c r="AM87" s="7">
        <v>1</v>
      </c>
      <c r="AN87" s="7">
        <v>1</v>
      </c>
    </row>
    <row r="88" spans="2:40" x14ac:dyDescent="0.25">
      <c r="B88" s="13"/>
      <c r="C88" s="24"/>
      <c r="D88" s="7"/>
      <c r="E88" s="7"/>
      <c r="F88" s="7"/>
      <c r="H88" s="13"/>
      <c r="I88" s="24"/>
      <c r="J88" s="7"/>
      <c r="K88" s="7"/>
      <c r="L88" s="7"/>
      <c r="N88" s="13"/>
      <c r="O88" s="24"/>
      <c r="P88" s="7"/>
      <c r="Q88" s="7"/>
      <c r="R88" s="7"/>
      <c r="T88" s="13"/>
      <c r="U88" s="24"/>
      <c r="V88" s="7"/>
      <c r="W88" s="7"/>
      <c r="X88" s="7"/>
      <c r="Z88" s="8"/>
      <c r="AA88" s="25"/>
      <c r="AB88" s="7"/>
      <c r="AC88" s="7"/>
      <c r="AE88" s="8"/>
      <c r="AF88" s="25"/>
      <c r="AG88" s="7"/>
      <c r="AH88" s="7"/>
      <c r="AJ88" s="8"/>
      <c r="AK88" s="25"/>
      <c r="AL88" s="7"/>
      <c r="AM88" s="7"/>
      <c r="AN88" s="7"/>
    </row>
    <row r="89" spans="2:40" x14ac:dyDescent="0.25">
      <c r="B89" s="13"/>
      <c r="C89" s="24"/>
      <c r="D89" s="7"/>
      <c r="E89" s="7"/>
      <c r="F89" s="7"/>
      <c r="H89" s="13"/>
      <c r="I89" s="24"/>
      <c r="J89" s="7"/>
      <c r="K89" s="7"/>
      <c r="L89" s="7"/>
      <c r="N89" s="13"/>
      <c r="O89" s="24"/>
      <c r="P89" s="7"/>
      <c r="Q89" s="7"/>
      <c r="R89" s="7"/>
      <c r="T89" s="13"/>
      <c r="U89" s="24"/>
      <c r="V89" s="7"/>
      <c r="W89" s="7"/>
      <c r="X89" s="7"/>
      <c r="Z89" s="8"/>
      <c r="AA89" s="25"/>
      <c r="AB89" s="7"/>
      <c r="AC89" s="7"/>
      <c r="AE89" s="8"/>
      <c r="AF89" s="25"/>
      <c r="AG89" s="7"/>
      <c r="AH89" s="7"/>
      <c r="AJ89" s="8"/>
      <c r="AK89" s="25"/>
      <c r="AL89" s="7"/>
      <c r="AM89" s="7"/>
      <c r="AN89" s="7"/>
    </row>
    <row r="90" spans="2:40" ht="15" customHeight="1" x14ac:dyDescent="0.25">
      <c r="B90" s="34" t="s">
        <v>40</v>
      </c>
      <c r="C90" s="45" t="s">
        <v>433</v>
      </c>
      <c r="D90" s="19">
        <v>1</v>
      </c>
      <c r="E90" s="19">
        <v>1</v>
      </c>
      <c r="F90" s="19">
        <v>5</v>
      </c>
      <c r="H90" s="34" t="s">
        <v>40</v>
      </c>
      <c r="I90" s="45" t="s">
        <v>433</v>
      </c>
      <c r="J90" s="19">
        <v>1</v>
      </c>
      <c r="K90" s="19">
        <v>4</v>
      </c>
      <c r="L90" s="19">
        <v>5</v>
      </c>
      <c r="N90" s="18" t="s">
        <v>40</v>
      </c>
      <c r="O90" s="46" t="s">
        <v>433</v>
      </c>
      <c r="P90" s="19">
        <v>1</v>
      </c>
      <c r="Q90" s="19">
        <v>4</v>
      </c>
      <c r="R90" s="19">
        <v>5</v>
      </c>
      <c r="T90" s="18" t="s">
        <v>40</v>
      </c>
      <c r="U90" s="46" t="s">
        <v>490</v>
      </c>
      <c r="V90" s="19">
        <v>1</v>
      </c>
      <c r="W90" s="19">
        <v>4</v>
      </c>
      <c r="X90" s="19">
        <f>4+5+2+1</f>
        <v>12</v>
      </c>
      <c r="Z90" s="18" t="s">
        <v>40</v>
      </c>
      <c r="AA90" s="46" t="s">
        <v>434</v>
      </c>
      <c r="AB90" s="19">
        <v>1</v>
      </c>
      <c r="AC90" s="19">
        <v>5</v>
      </c>
      <c r="AE90" s="18" t="s">
        <v>40</v>
      </c>
      <c r="AF90" s="46" t="s">
        <v>434</v>
      </c>
      <c r="AG90" s="19">
        <v>1</v>
      </c>
      <c r="AH90" s="19">
        <v>4</v>
      </c>
      <c r="AJ90" s="18" t="s">
        <v>40</v>
      </c>
      <c r="AK90" s="46" t="s">
        <v>154</v>
      </c>
      <c r="AL90" s="19">
        <v>1</v>
      </c>
      <c r="AM90" s="19"/>
      <c r="AN90" s="19"/>
    </row>
    <row r="91" spans="2:40" ht="28.5" x14ac:dyDescent="0.25">
      <c r="B91" s="13"/>
      <c r="C91" s="47"/>
      <c r="D91" s="7"/>
      <c r="E91" s="7"/>
      <c r="F91" s="7"/>
      <c r="H91" s="13"/>
      <c r="I91" s="47"/>
      <c r="J91" s="7"/>
      <c r="K91" s="7"/>
      <c r="L91" s="7"/>
      <c r="N91" s="13"/>
      <c r="O91" s="47"/>
      <c r="P91" s="7"/>
      <c r="Q91" s="7"/>
      <c r="R91" s="7"/>
      <c r="T91" s="13"/>
      <c r="U91" s="47"/>
      <c r="V91" s="7"/>
      <c r="W91" s="7"/>
      <c r="X91" s="7"/>
      <c r="Z91" s="8"/>
      <c r="AA91" s="47"/>
      <c r="AB91" s="7"/>
      <c r="AC91" s="7"/>
      <c r="AE91" s="8"/>
      <c r="AF91" s="47"/>
      <c r="AG91" s="7"/>
      <c r="AH91" s="7"/>
      <c r="AJ91" s="8"/>
      <c r="AK91" s="47" t="s">
        <v>228</v>
      </c>
      <c r="AL91" s="7"/>
      <c r="AM91" s="7">
        <v>1</v>
      </c>
      <c r="AN91" s="7">
        <v>1</v>
      </c>
    </row>
    <row r="92" spans="2:40" x14ac:dyDescent="0.25">
      <c r="B92" s="13"/>
      <c r="C92" s="47"/>
      <c r="D92" s="7"/>
      <c r="E92" s="7"/>
      <c r="F92" s="7"/>
      <c r="H92" s="13"/>
      <c r="I92" s="47"/>
      <c r="J92" s="7"/>
      <c r="K92" s="7"/>
      <c r="L92" s="7"/>
      <c r="N92" s="13"/>
      <c r="O92" s="47"/>
      <c r="P92" s="7"/>
      <c r="Q92" s="7"/>
      <c r="R92" s="7"/>
      <c r="T92" s="13"/>
      <c r="U92" s="47"/>
      <c r="V92" s="7"/>
      <c r="W92" s="7"/>
      <c r="X92" s="7"/>
      <c r="Z92" s="8"/>
      <c r="AA92" s="47"/>
      <c r="AB92" s="7"/>
      <c r="AC92" s="7"/>
      <c r="AE92" s="8"/>
      <c r="AF92" s="47"/>
      <c r="AG92" s="7"/>
      <c r="AH92" s="7"/>
      <c r="AJ92" s="8"/>
      <c r="AK92" s="47" t="s">
        <v>225</v>
      </c>
      <c r="AL92" s="7"/>
      <c r="AM92" s="7">
        <v>1</v>
      </c>
      <c r="AN92" s="7">
        <v>1</v>
      </c>
    </row>
    <row r="93" spans="2:40" x14ac:dyDescent="0.25">
      <c r="B93" s="13"/>
      <c r="C93" s="47"/>
      <c r="D93" s="7"/>
      <c r="E93" s="7"/>
      <c r="F93" s="7"/>
      <c r="H93" s="13"/>
      <c r="I93" s="47"/>
      <c r="J93" s="7"/>
      <c r="K93" s="7"/>
      <c r="L93" s="7"/>
      <c r="N93" s="13"/>
      <c r="O93" s="47"/>
      <c r="P93" s="7"/>
      <c r="Q93" s="7"/>
      <c r="R93" s="7"/>
      <c r="T93" s="13"/>
      <c r="U93" s="47"/>
      <c r="V93" s="7"/>
      <c r="W93" s="7"/>
      <c r="X93" s="7"/>
      <c r="Z93" s="8"/>
      <c r="AA93" s="47"/>
      <c r="AB93" s="7"/>
      <c r="AC93" s="7"/>
      <c r="AE93" s="8"/>
      <c r="AF93" s="47"/>
      <c r="AG93" s="7"/>
      <c r="AH93" s="7"/>
      <c r="AJ93" s="8"/>
      <c r="AK93" s="47" t="s">
        <v>226</v>
      </c>
      <c r="AL93" s="7"/>
      <c r="AM93" s="7">
        <v>1</v>
      </c>
      <c r="AN93" s="7">
        <v>1</v>
      </c>
    </row>
    <row r="94" spans="2:40" x14ac:dyDescent="0.25">
      <c r="B94" s="13"/>
      <c r="C94" s="47"/>
      <c r="D94" s="7"/>
      <c r="E94" s="7"/>
      <c r="F94" s="7"/>
      <c r="H94" s="13"/>
      <c r="I94" s="47"/>
      <c r="J94" s="7"/>
      <c r="K94" s="7"/>
      <c r="L94" s="7"/>
      <c r="N94" s="13"/>
      <c r="O94" s="47"/>
      <c r="P94" s="7"/>
      <c r="Q94" s="7"/>
      <c r="R94" s="7"/>
      <c r="T94" s="13"/>
      <c r="U94" s="47"/>
      <c r="V94" s="7"/>
      <c r="W94" s="7"/>
      <c r="X94" s="7"/>
      <c r="Z94" s="8"/>
      <c r="AA94" s="47"/>
      <c r="AB94" s="7"/>
      <c r="AC94" s="7"/>
      <c r="AE94" s="8"/>
      <c r="AF94" s="47"/>
      <c r="AG94" s="7"/>
      <c r="AH94" s="7"/>
      <c r="AJ94" s="8"/>
      <c r="AK94" s="47" t="s">
        <v>227</v>
      </c>
      <c r="AL94" s="7"/>
      <c r="AM94" s="7">
        <v>1</v>
      </c>
      <c r="AN94" s="7">
        <v>2</v>
      </c>
    </row>
    <row r="95" spans="2:40" ht="28.5" x14ac:dyDescent="0.25">
      <c r="B95" s="13"/>
      <c r="C95" s="47"/>
      <c r="D95" s="7"/>
      <c r="E95" s="7"/>
      <c r="F95" s="7"/>
      <c r="H95" s="13"/>
      <c r="I95" s="47"/>
      <c r="J95" s="7"/>
      <c r="K95" s="7"/>
      <c r="L95" s="7"/>
      <c r="N95" s="13"/>
      <c r="O95" s="47"/>
      <c r="P95" s="7"/>
      <c r="Q95" s="7"/>
      <c r="R95" s="7"/>
      <c r="T95" s="13"/>
      <c r="U95" s="47"/>
      <c r="V95" s="7"/>
      <c r="W95" s="7"/>
      <c r="X95" s="7"/>
      <c r="Z95" s="8"/>
      <c r="AA95" s="47"/>
      <c r="AB95" s="7"/>
      <c r="AC95" s="7"/>
      <c r="AE95" s="8"/>
      <c r="AF95" s="47"/>
      <c r="AG95" s="7"/>
      <c r="AH95" s="7"/>
      <c r="AJ95" s="8"/>
      <c r="AK95" s="47" t="s">
        <v>229</v>
      </c>
      <c r="AL95" s="7"/>
      <c r="AM95" s="7">
        <v>1</v>
      </c>
      <c r="AN95" s="7">
        <v>1</v>
      </c>
    </row>
    <row r="96" spans="2:40" ht="30" x14ac:dyDescent="0.25">
      <c r="B96" s="34" t="s">
        <v>42</v>
      </c>
      <c r="C96" s="45" t="s">
        <v>128</v>
      </c>
      <c r="D96" s="19">
        <v>2</v>
      </c>
      <c r="E96" s="19"/>
      <c r="F96" s="19"/>
      <c r="H96" s="34" t="s">
        <v>42</v>
      </c>
      <c r="I96" s="45" t="s">
        <v>128</v>
      </c>
      <c r="J96" s="19">
        <v>2</v>
      </c>
      <c r="K96" s="19"/>
      <c r="L96" s="19"/>
      <c r="N96" s="34" t="s">
        <v>42</v>
      </c>
      <c r="O96" s="45" t="s">
        <v>128</v>
      </c>
      <c r="P96" s="19">
        <v>2</v>
      </c>
      <c r="Q96" s="19"/>
      <c r="R96" s="19"/>
      <c r="T96" s="34" t="s">
        <v>42</v>
      </c>
      <c r="U96" s="45" t="s">
        <v>491</v>
      </c>
      <c r="V96" s="19">
        <v>2</v>
      </c>
      <c r="W96" s="19"/>
      <c r="X96" s="19"/>
      <c r="Z96" s="18" t="s">
        <v>42</v>
      </c>
      <c r="AA96" s="45" t="s">
        <v>35</v>
      </c>
      <c r="AB96" s="19">
        <v>2</v>
      </c>
      <c r="AC96" s="19"/>
      <c r="AE96" s="18" t="s">
        <v>42</v>
      </c>
      <c r="AF96" s="45" t="s">
        <v>35</v>
      </c>
      <c r="AG96" s="19">
        <v>2</v>
      </c>
      <c r="AH96" s="19"/>
      <c r="AJ96" s="18" t="s">
        <v>42</v>
      </c>
      <c r="AK96" s="45" t="s">
        <v>155</v>
      </c>
      <c r="AL96" s="50">
        <v>4</v>
      </c>
      <c r="AM96" s="19"/>
      <c r="AN96" s="19"/>
    </row>
    <row r="97" spans="2:41" ht="15" customHeight="1" x14ac:dyDescent="0.25">
      <c r="B97" s="13"/>
      <c r="C97" s="47" t="s">
        <v>320</v>
      </c>
      <c r="D97" s="7"/>
      <c r="E97" s="7">
        <v>1</v>
      </c>
      <c r="F97" s="7">
        <v>3</v>
      </c>
      <c r="H97" s="13"/>
      <c r="I97" s="51" t="s">
        <v>320</v>
      </c>
      <c r="J97" s="7"/>
      <c r="K97" s="7">
        <v>1</v>
      </c>
      <c r="L97" s="7">
        <v>3</v>
      </c>
      <c r="N97" s="13"/>
      <c r="O97" s="47" t="s">
        <v>320</v>
      </c>
      <c r="P97" s="7"/>
      <c r="Q97" s="7">
        <v>2</v>
      </c>
      <c r="R97" s="7">
        <v>2</v>
      </c>
      <c r="T97" s="13"/>
      <c r="U97" s="47" t="s">
        <v>492</v>
      </c>
      <c r="V97" s="7"/>
      <c r="W97" s="7">
        <v>4</v>
      </c>
      <c r="X97" s="7">
        <f>2+2+1+2</f>
        <v>7</v>
      </c>
      <c r="Z97" s="8"/>
      <c r="AA97" s="47" t="s">
        <v>390</v>
      </c>
      <c r="AB97" s="7"/>
      <c r="AC97" s="7">
        <v>2</v>
      </c>
      <c r="AE97" s="8"/>
      <c r="AF97" s="47" t="s">
        <v>390</v>
      </c>
      <c r="AG97" s="7"/>
      <c r="AH97" s="7">
        <v>1</v>
      </c>
      <c r="AJ97" s="8"/>
      <c r="AK97" s="47" t="s">
        <v>230</v>
      </c>
      <c r="AL97" s="7"/>
      <c r="AM97" s="7">
        <v>1</v>
      </c>
      <c r="AN97" s="7">
        <v>1</v>
      </c>
    </row>
    <row r="98" spans="2:41" x14ac:dyDescent="0.25">
      <c r="B98" s="13"/>
      <c r="C98" s="47" t="s">
        <v>321</v>
      </c>
      <c r="D98" s="7"/>
      <c r="E98" s="7">
        <v>2</v>
      </c>
      <c r="F98" s="7">
        <v>5</v>
      </c>
      <c r="H98" s="13"/>
      <c r="I98" s="51" t="s">
        <v>321</v>
      </c>
      <c r="J98" s="7"/>
      <c r="K98" s="7">
        <v>2</v>
      </c>
      <c r="L98" s="7">
        <v>5</v>
      </c>
      <c r="N98" s="13"/>
      <c r="O98" s="47" t="s">
        <v>321</v>
      </c>
      <c r="P98" s="7"/>
      <c r="Q98" s="7">
        <v>3</v>
      </c>
      <c r="R98" s="7">
        <v>5</v>
      </c>
      <c r="T98" s="13"/>
      <c r="U98" s="47" t="s">
        <v>493</v>
      </c>
      <c r="V98" s="7"/>
      <c r="W98" s="7">
        <v>4</v>
      </c>
      <c r="X98" s="7">
        <f>2+5+2+1</f>
        <v>10</v>
      </c>
      <c r="Z98" s="8"/>
      <c r="AA98" s="47" t="s">
        <v>391</v>
      </c>
      <c r="AB98" s="7"/>
      <c r="AC98" s="7">
        <v>6</v>
      </c>
      <c r="AE98" s="8"/>
      <c r="AF98" s="47" t="s">
        <v>391</v>
      </c>
      <c r="AG98" s="7"/>
      <c r="AH98" s="7">
        <v>1</v>
      </c>
      <c r="AJ98" s="8"/>
      <c r="AK98" s="47" t="s">
        <v>231</v>
      </c>
      <c r="AL98" s="7"/>
      <c r="AM98" s="7">
        <v>1</v>
      </c>
      <c r="AN98" s="7">
        <v>1</v>
      </c>
    </row>
    <row r="99" spans="2:41" x14ac:dyDescent="0.25">
      <c r="B99" s="13"/>
      <c r="C99" s="24"/>
      <c r="D99" s="7"/>
      <c r="E99" s="7"/>
      <c r="F99" s="7"/>
      <c r="H99" s="13"/>
      <c r="I99" s="24"/>
      <c r="J99" s="7"/>
      <c r="K99" s="7"/>
      <c r="L99" s="7"/>
      <c r="N99" s="13"/>
      <c r="O99" s="24"/>
      <c r="P99" s="7"/>
      <c r="Q99" s="7"/>
      <c r="R99" s="7"/>
      <c r="T99" s="13"/>
      <c r="U99" s="24"/>
      <c r="V99" s="7"/>
      <c r="W99" s="7"/>
      <c r="X99" s="7"/>
      <c r="Z99" s="8"/>
      <c r="AA99" s="25"/>
      <c r="AB99" s="7"/>
      <c r="AC99" s="7"/>
      <c r="AE99" s="8"/>
      <c r="AF99" s="47"/>
      <c r="AG99" s="7"/>
      <c r="AH99" s="7"/>
      <c r="AJ99" s="8"/>
      <c r="AK99" s="47" t="s">
        <v>232</v>
      </c>
      <c r="AL99" s="7"/>
      <c r="AM99" s="7">
        <v>1</v>
      </c>
      <c r="AN99" s="7">
        <v>1</v>
      </c>
    </row>
    <row r="100" spans="2:41" x14ac:dyDescent="0.25">
      <c r="B100" s="13"/>
      <c r="C100" s="24"/>
      <c r="D100" s="7"/>
      <c r="E100" s="7"/>
      <c r="F100" s="7"/>
      <c r="H100" s="13"/>
      <c r="I100" s="24"/>
      <c r="J100" s="7"/>
      <c r="K100" s="7"/>
      <c r="L100" s="7"/>
      <c r="N100" s="13"/>
      <c r="O100" s="24"/>
      <c r="P100" s="7"/>
      <c r="Q100" s="7"/>
      <c r="R100" s="7"/>
      <c r="T100" s="13"/>
      <c r="U100" s="24"/>
      <c r="V100" s="7"/>
      <c r="W100" s="7"/>
      <c r="X100" s="7"/>
      <c r="Z100" s="8"/>
      <c r="AA100" s="25"/>
      <c r="AB100" s="7"/>
      <c r="AC100" s="7"/>
      <c r="AE100" s="8"/>
      <c r="AF100" s="47"/>
      <c r="AG100" s="7"/>
      <c r="AH100" s="7"/>
      <c r="AJ100" s="8"/>
      <c r="AK100" s="47" t="s">
        <v>233</v>
      </c>
      <c r="AL100" s="7"/>
      <c r="AM100" s="7">
        <v>1</v>
      </c>
      <c r="AN100" s="7">
        <v>1</v>
      </c>
    </row>
    <row r="101" spans="2:41" x14ac:dyDescent="0.25">
      <c r="B101" s="13"/>
      <c r="C101" s="24"/>
      <c r="D101" s="7"/>
      <c r="E101" s="7"/>
      <c r="F101" s="7"/>
      <c r="H101" s="13"/>
      <c r="I101" s="24"/>
      <c r="J101" s="7"/>
      <c r="K101" s="7"/>
      <c r="L101" s="7"/>
      <c r="N101" s="13"/>
      <c r="O101" s="24"/>
      <c r="P101" s="7"/>
      <c r="Q101" s="7"/>
      <c r="R101" s="7"/>
      <c r="T101" s="13"/>
      <c r="U101" s="24"/>
      <c r="V101" s="7"/>
      <c r="W101" s="7"/>
      <c r="X101" s="7"/>
      <c r="Z101" s="8"/>
      <c r="AA101" s="25"/>
      <c r="AB101" s="7"/>
      <c r="AC101" s="7"/>
      <c r="AE101" s="8"/>
      <c r="AF101" s="25"/>
      <c r="AG101" s="7"/>
      <c r="AH101" s="7"/>
      <c r="AJ101" s="8"/>
      <c r="AK101" s="25"/>
      <c r="AL101" s="7"/>
      <c r="AM101" s="7"/>
      <c r="AN101" s="7"/>
    </row>
    <row r="102" spans="2:41" x14ac:dyDescent="0.25">
      <c r="B102" s="13"/>
      <c r="C102" s="24"/>
      <c r="D102" s="7"/>
      <c r="E102" s="7"/>
      <c r="F102" s="7"/>
      <c r="H102" s="13"/>
      <c r="I102" s="24"/>
      <c r="J102" s="7"/>
      <c r="K102" s="7"/>
      <c r="L102" s="7"/>
      <c r="N102" s="13"/>
      <c r="O102" s="24"/>
      <c r="P102" s="7"/>
      <c r="Q102" s="7"/>
      <c r="R102" s="7"/>
      <c r="T102" s="13"/>
      <c r="U102" s="24"/>
      <c r="V102" s="7"/>
      <c r="W102" s="7"/>
      <c r="X102" s="7"/>
      <c r="Z102" s="8"/>
      <c r="AA102" s="25"/>
      <c r="AB102" s="7"/>
      <c r="AC102" s="7"/>
      <c r="AE102" s="8"/>
      <c r="AF102" s="25"/>
      <c r="AG102" s="7"/>
      <c r="AH102" s="7"/>
      <c r="AJ102" s="8"/>
      <c r="AK102" s="25"/>
      <c r="AL102" s="7"/>
      <c r="AM102" s="7"/>
      <c r="AN102" s="7"/>
    </row>
    <row r="103" spans="2:41" x14ac:dyDescent="0.25">
      <c r="B103" s="13"/>
      <c r="C103" s="24"/>
      <c r="D103" s="7"/>
      <c r="E103" s="7"/>
      <c r="F103" s="7"/>
      <c r="H103" s="13"/>
      <c r="I103" s="24"/>
      <c r="J103" s="7"/>
      <c r="K103" s="7"/>
      <c r="L103" s="7"/>
      <c r="N103" s="13"/>
      <c r="O103" s="24"/>
      <c r="P103" s="7"/>
      <c r="Q103" s="7"/>
      <c r="R103" s="7"/>
      <c r="T103" s="13"/>
      <c r="U103" s="24"/>
      <c r="V103" s="7"/>
      <c r="W103" s="7"/>
      <c r="X103" s="7"/>
      <c r="Z103" s="8"/>
      <c r="AA103" s="25"/>
      <c r="AB103" s="7"/>
      <c r="AC103" s="7"/>
      <c r="AE103" s="8"/>
      <c r="AF103" s="25"/>
      <c r="AG103" s="7"/>
      <c r="AH103" s="7"/>
      <c r="AJ103" s="8"/>
      <c r="AK103" s="25"/>
      <c r="AL103" s="7"/>
      <c r="AM103" s="7"/>
      <c r="AN103" s="7"/>
    </row>
    <row r="104" spans="2:41" x14ac:dyDescent="0.25">
      <c r="B104" s="13"/>
      <c r="C104" s="24"/>
      <c r="D104" s="7"/>
      <c r="E104" s="7"/>
      <c r="F104" s="7"/>
      <c r="H104" s="13"/>
      <c r="I104" s="24"/>
      <c r="J104" s="7"/>
      <c r="K104" s="7"/>
      <c r="L104" s="7"/>
      <c r="N104" s="13"/>
      <c r="O104" s="24"/>
      <c r="P104" s="7"/>
      <c r="Q104" s="7"/>
      <c r="R104" s="7"/>
      <c r="T104" s="13"/>
      <c r="U104" s="24"/>
      <c r="V104" s="7"/>
      <c r="W104" s="7"/>
      <c r="X104" s="7"/>
      <c r="Z104" s="8"/>
      <c r="AA104" s="25"/>
      <c r="AB104" s="7"/>
      <c r="AC104" s="7"/>
      <c r="AE104" s="8"/>
      <c r="AF104" s="25"/>
      <c r="AG104" s="7"/>
      <c r="AH104" s="7"/>
      <c r="AJ104" s="8"/>
      <c r="AK104" s="25"/>
      <c r="AL104" s="7"/>
      <c r="AM104" s="7"/>
      <c r="AN104" s="7"/>
    </row>
    <row r="105" spans="2:41" ht="30" x14ac:dyDescent="0.25">
      <c r="B105" s="34" t="s">
        <v>41</v>
      </c>
      <c r="C105" s="45" t="s">
        <v>129</v>
      </c>
      <c r="D105" s="19">
        <v>2</v>
      </c>
      <c r="E105" s="19"/>
      <c r="F105" s="19"/>
      <c r="H105" s="34" t="s">
        <v>41</v>
      </c>
      <c r="I105" s="45" t="s">
        <v>129</v>
      </c>
      <c r="J105" s="19">
        <v>2</v>
      </c>
      <c r="K105" s="19"/>
      <c r="L105" s="19"/>
      <c r="N105" s="34" t="s">
        <v>41</v>
      </c>
      <c r="O105" s="45" t="s">
        <v>129</v>
      </c>
      <c r="P105" s="19">
        <v>2</v>
      </c>
      <c r="Q105" s="19"/>
      <c r="R105" s="19"/>
      <c r="T105" s="18" t="s">
        <v>41</v>
      </c>
      <c r="U105" s="45" t="s">
        <v>494</v>
      </c>
      <c r="V105" s="19">
        <v>2</v>
      </c>
      <c r="W105" s="19"/>
      <c r="X105" s="19"/>
      <c r="Z105" s="18" t="s">
        <v>41</v>
      </c>
      <c r="AA105" s="45" t="s">
        <v>36</v>
      </c>
      <c r="AB105" s="19">
        <v>2</v>
      </c>
      <c r="AC105" s="19"/>
      <c r="AE105" s="18" t="s">
        <v>41</v>
      </c>
      <c r="AF105" s="45" t="s">
        <v>36</v>
      </c>
      <c r="AG105" s="19">
        <v>2</v>
      </c>
      <c r="AH105" s="19"/>
      <c r="AJ105" s="18" t="s">
        <v>41</v>
      </c>
      <c r="AK105" s="45" t="s">
        <v>156</v>
      </c>
      <c r="AL105" s="19">
        <v>2</v>
      </c>
      <c r="AM105" s="19"/>
      <c r="AN105" s="19"/>
    </row>
    <row r="106" spans="2:41" ht="28.5" x14ac:dyDescent="0.25">
      <c r="B106" s="13"/>
      <c r="C106" s="47" t="s">
        <v>322</v>
      </c>
      <c r="D106" s="7"/>
      <c r="E106" s="7">
        <v>2</v>
      </c>
      <c r="F106" s="7">
        <v>5</v>
      </c>
      <c r="H106" s="13"/>
      <c r="I106" s="47" t="s">
        <v>322</v>
      </c>
      <c r="J106" s="7"/>
      <c r="K106" s="7">
        <v>2</v>
      </c>
      <c r="L106" s="7">
        <v>5</v>
      </c>
      <c r="N106" s="13"/>
      <c r="O106" s="47" t="s">
        <v>322</v>
      </c>
      <c r="P106" s="7"/>
      <c r="Q106" s="7">
        <v>2</v>
      </c>
      <c r="R106" s="7">
        <v>3</v>
      </c>
      <c r="T106" s="8"/>
      <c r="U106" s="47" t="s">
        <v>495</v>
      </c>
      <c r="V106" s="7"/>
      <c r="W106" s="7">
        <v>2</v>
      </c>
      <c r="X106" s="7">
        <f>5+4</f>
        <v>9</v>
      </c>
      <c r="Z106" s="8"/>
      <c r="AA106" s="47" t="s">
        <v>392</v>
      </c>
      <c r="AB106" s="7"/>
      <c r="AC106" s="7">
        <v>4</v>
      </c>
      <c r="AE106" s="8"/>
      <c r="AF106" s="47" t="s">
        <v>392</v>
      </c>
      <c r="AG106" s="7"/>
      <c r="AH106" s="7">
        <v>2</v>
      </c>
      <c r="AJ106" s="8"/>
      <c r="AK106" s="47" t="s">
        <v>234</v>
      </c>
      <c r="AL106" s="7"/>
      <c r="AM106" s="7">
        <v>2</v>
      </c>
      <c r="AN106" s="7">
        <v>3</v>
      </c>
    </row>
    <row r="107" spans="2:41" ht="35.25" customHeight="1" x14ac:dyDescent="0.25">
      <c r="B107" s="13"/>
      <c r="C107" s="47" t="s">
        <v>323</v>
      </c>
      <c r="D107" s="7"/>
      <c r="E107" s="7">
        <v>3</v>
      </c>
      <c r="F107" s="7">
        <v>4</v>
      </c>
      <c r="H107" s="13"/>
      <c r="I107" s="47" t="s">
        <v>323</v>
      </c>
      <c r="J107" s="7"/>
      <c r="K107" s="7">
        <v>3</v>
      </c>
      <c r="L107" s="7">
        <v>4</v>
      </c>
      <c r="N107" s="13"/>
      <c r="O107" s="47" t="s">
        <v>323</v>
      </c>
      <c r="P107" s="7"/>
      <c r="Q107" s="7">
        <v>4</v>
      </c>
      <c r="R107" s="7">
        <v>4</v>
      </c>
      <c r="T107" s="8"/>
      <c r="U107" s="47" t="s">
        <v>496</v>
      </c>
      <c r="V107" s="7"/>
      <c r="W107" s="7">
        <v>1</v>
      </c>
      <c r="X107" s="7">
        <v>4</v>
      </c>
      <c r="Z107" s="8"/>
      <c r="AA107" s="47" t="s">
        <v>393</v>
      </c>
      <c r="AB107" s="7"/>
      <c r="AC107" s="7">
        <v>5</v>
      </c>
      <c r="AE107" s="8"/>
      <c r="AF107" s="47" t="s">
        <v>393</v>
      </c>
      <c r="AG107" s="7"/>
      <c r="AH107" s="7">
        <v>2</v>
      </c>
      <c r="AJ107" s="8"/>
      <c r="AK107" s="47" t="s">
        <v>235</v>
      </c>
      <c r="AL107" s="7"/>
      <c r="AM107" s="7">
        <v>2</v>
      </c>
      <c r="AN107" s="7">
        <v>3</v>
      </c>
    </row>
    <row r="108" spans="2:41" x14ac:dyDescent="0.25">
      <c r="B108" s="13"/>
      <c r="C108" s="24"/>
      <c r="D108" s="7"/>
      <c r="E108" s="7"/>
      <c r="F108" s="7"/>
      <c r="H108" s="13"/>
      <c r="I108" s="24"/>
      <c r="J108" s="7"/>
      <c r="K108" s="7"/>
      <c r="L108" s="7"/>
      <c r="N108" s="13"/>
      <c r="O108" s="24"/>
      <c r="P108" s="7"/>
      <c r="Q108" s="7"/>
      <c r="R108" s="7"/>
      <c r="T108" s="8"/>
      <c r="U108" s="24"/>
      <c r="V108" s="7"/>
      <c r="W108" s="7"/>
      <c r="X108" s="7"/>
      <c r="Z108" s="8"/>
      <c r="AA108" s="25"/>
      <c r="AB108" s="7"/>
      <c r="AC108" s="7"/>
      <c r="AE108" s="8"/>
      <c r="AF108" s="25"/>
      <c r="AG108" s="7"/>
      <c r="AH108" s="7"/>
      <c r="AJ108" s="8"/>
      <c r="AK108" s="25"/>
      <c r="AL108" s="7"/>
      <c r="AM108" s="7"/>
      <c r="AN108" s="7"/>
    </row>
    <row r="109" spans="2:41" x14ac:dyDescent="0.25">
      <c r="B109" s="13"/>
      <c r="C109" s="24"/>
      <c r="D109" s="7"/>
      <c r="E109" s="7"/>
      <c r="F109" s="7"/>
      <c r="H109" s="13"/>
      <c r="I109" s="24"/>
      <c r="J109" s="7"/>
      <c r="K109" s="7"/>
      <c r="L109" s="7"/>
      <c r="N109" s="13"/>
      <c r="O109" s="24"/>
      <c r="P109" s="7"/>
      <c r="Q109" s="7"/>
      <c r="R109" s="7"/>
      <c r="T109" s="8"/>
      <c r="U109" s="24"/>
      <c r="V109" s="7"/>
      <c r="W109" s="7"/>
      <c r="X109" s="7"/>
      <c r="Z109" s="8"/>
      <c r="AA109" s="25"/>
      <c r="AB109" s="7"/>
      <c r="AC109" s="7"/>
      <c r="AE109" s="8"/>
      <c r="AF109" s="25"/>
      <c r="AG109" s="7"/>
      <c r="AH109" s="7"/>
      <c r="AJ109" s="8"/>
      <c r="AK109" s="25"/>
      <c r="AL109" s="7"/>
      <c r="AM109" s="7"/>
      <c r="AN109" s="7"/>
    </row>
    <row r="110" spans="2:41" x14ac:dyDescent="0.25">
      <c r="B110" s="20" t="s">
        <v>44</v>
      </c>
      <c r="C110" s="44" t="s">
        <v>43</v>
      </c>
      <c r="D110" s="17"/>
      <c r="E110" s="17"/>
      <c r="F110" s="17"/>
      <c r="H110" s="20" t="s">
        <v>44</v>
      </c>
      <c r="I110" s="44" t="s">
        <v>43</v>
      </c>
      <c r="J110" s="17"/>
      <c r="K110" s="17"/>
      <c r="L110" s="17"/>
      <c r="N110" s="20" t="s">
        <v>44</v>
      </c>
      <c r="O110" s="44" t="s">
        <v>43</v>
      </c>
      <c r="P110" s="17"/>
      <c r="Q110" s="17"/>
      <c r="R110" s="17"/>
      <c r="T110" s="16" t="s">
        <v>44</v>
      </c>
      <c r="U110" s="53" t="s">
        <v>43</v>
      </c>
      <c r="V110" s="17"/>
      <c r="W110" s="17"/>
      <c r="X110" s="17"/>
      <c r="Y110" s="2"/>
      <c r="Z110" s="16" t="s">
        <v>44</v>
      </c>
      <c r="AA110" s="53" t="s">
        <v>43</v>
      </c>
      <c r="AB110" s="17"/>
      <c r="AC110" s="17"/>
      <c r="AD110" s="2"/>
      <c r="AE110" s="16" t="s">
        <v>44</v>
      </c>
      <c r="AF110" s="53" t="s">
        <v>43</v>
      </c>
      <c r="AG110" s="17"/>
      <c r="AH110" s="17"/>
      <c r="AI110" s="2"/>
      <c r="AJ110" s="16" t="s">
        <v>44</v>
      </c>
      <c r="AK110" s="53" t="s">
        <v>290</v>
      </c>
      <c r="AL110" s="17"/>
      <c r="AM110" s="17"/>
      <c r="AN110" s="17"/>
      <c r="AO110" s="2"/>
    </row>
    <row r="111" spans="2:41" ht="31.5" customHeight="1" x14ac:dyDescent="0.25">
      <c r="B111" s="34" t="s">
        <v>48</v>
      </c>
      <c r="C111" s="45" t="s">
        <v>45</v>
      </c>
      <c r="D111" s="19">
        <v>3</v>
      </c>
      <c r="E111" s="19"/>
      <c r="F111" s="19"/>
      <c r="H111" s="34" t="s">
        <v>48</v>
      </c>
      <c r="I111" s="45" t="s">
        <v>45</v>
      </c>
      <c r="J111" s="19">
        <v>3</v>
      </c>
      <c r="K111" s="19"/>
      <c r="L111" s="19"/>
      <c r="N111" s="18" t="s">
        <v>48</v>
      </c>
      <c r="O111" s="46" t="s">
        <v>45</v>
      </c>
      <c r="P111" s="19">
        <v>3</v>
      </c>
      <c r="Q111" s="19"/>
      <c r="R111" s="19"/>
      <c r="T111" s="18" t="s">
        <v>48</v>
      </c>
      <c r="U111" s="46" t="s">
        <v>497</v>
      </c>
      <c r="V111" s="19">
        <v>3</v>
      </c>
      <c r="W111" s="19"/>
      <c r="X111" s="19"/>
      <c r="Z111" s="18" t="s">
        <v>48</v>
      </c>
      <c r="AA111" s="46" t="s">
        <v>45</v>
      </c>
      <c r="AB111" s="19">
        <v>3</v>
      </c>
      <c r="AC111" s="19"/>
      <c r="AE111" s="18" t="s">
        <v>48</v>
      </c>
      <c r="AF111" s="46" t="s">
        <v>45</v>
      </c>
      <c r="AG111" s="19">
        <v>3</v>
      </c>
      <c r="AH111" s="19"/>
      <c r="AJ111" s="18" t="s">
        <v>48</v>
      </c>
      <c r="AK111" s="46" t="s">
        <v>157</v>
      </c>
      <c r="AL111" s="19">
        <v>3</v>
      </c>
      <c r="AM111" s="19"/>
      <c r="AN111" s="19"/>
    </row>
    <row r="112" spans="2:41" x14ac:dyDescent="0.25">
      <c r="B112" s="13"/>
      <c r="C112" s="47" t="s">
        <v>324</v>
      </c>
      <c r="D112" s="7"/>
      <c r="E112" s="7">
        <v>1</v>
      </c>
      <c r="F112" s="7">
        <v>2</v>
      </c>
      <c r="H112" s="13"/>
      <c r="I112" s="47" t="s">
        <v>324</v>
      </c>
      <c r="J112" s="7"/>
      <c r="K112" s="7">
        <v>1</v>
      </c>
      <c r="L112" s="7">
        <v>2</v>
      </c>
      <c r="N112" s="8"/>
      <c r="O112" s="47" t="s">
        <v>324</v>
      </c>
      <c r="P112" s="7"/>
      <c r="Q112" s="7">
        <v>1</v>
      </c>
      <c r="R112" s="7">
        <v>1</v>
      </c>
      <c r="T112" s="8"/>
      <c r="U112" s="47" t="s">
        <v>498</v>
      </c>
      <c r="V112" s="7"/>
      <c r="W112" s="7">
        <v>1</v>
      </c>
      <c r="X112" s="7">
        <v>1</v>
      </c>
      <c r="Z112" s="8"/>
      <c r="AA112" s="47" t="s">
        <v>324</v>
      </c>
      <c r="AB112" s="7"/>
      <c r="AC112" s="7">
        <v>1</v>
      </c>
      <c r="AE112" s="8"/>
      <c r="AF112" s="47" t="s">
        <v>324</v>
      </c>
      <c r="AG112" s="7"/>
      <c r="AH112" s="7">
        <v>1</v>
      </c>
      <c r="AJ112" s="8"/>
      <c r="AK112" s="47" t="s">
        <v>236</v>
      </c>
      <c r="AL112" s="7"/>
      <c r="AM112" s="7">
        <v>1</v>
      </c>
      <c r="AN112" s="7">
        <v>1</v>
      </c>
    </row>
    <row r="113" spans="2:41" x14ac:dyDescent="0.25">
      <c r="B113" s="13"/>
      <c r="C113" s="47" t="s">
        <v>325</v>
      </c>
      <c r="D113" s="7"/>
      <c r="E113" s="7">
        <v>1</v>
      </c>
      <c r="F113" s="7">
        <v>1</v>
      </c>
      <c r="H113" s="13"/>
      <c r="I113" s="47" t="s">
        <v>325</v>
      </c>
      <c r="J113" s="7"/>
      <c r="K113" s="7">
        <v>1</v>
      </c>
      <c r="L113" s="7">
        <v>1</v>
      </c>
      <c r="N113" s="8"/>
      <c r="O113" s="47" t="s">
        <v>325</v>
      </c>
      <c r="P113" s="7"/>
      <c r="Q113" s="7">
        <v>2</v>
      </c>
      <c r="R113" s="7">
        <v>3</v>
      </c>
      <c r="T113" s="8"/>
      <c r="U113" s="47" t="s">
        <v>499</v>
      </c>
      <c r="V113" s="7"/>
      <c r="W113" s="7">
        <v>1</v>
      </c>
      <c r="X113" s="7">
        <v>1</v>
      </c>
      <c r="Z113" s="8"/>
      <c r="AA113" s="47" t="s">
        <v>325</v>
      </c>
      <c r="AB113" s="7"/>
      <c r="AC113" s="7">
        <v>1</v>
      </c>
      <c r="AE113" s="8"/>
      <c r="AF113" s="47" t="s">
        <v>325</v>
      </c>
      <c r="AG113" s="7"/>
      <c r="AH113" s="7">
        <v>1</v>
      </c>
      <c r="AJ113" s="8"/>
      <c r="AK113" s="47" t="s">
        <v>237</v>
      </c>
      <c r="AL113" s="7"/>
      <c r="AM113" s="7">
        <v>1</v>
      </c>
      <c r="AN113" s="7">
        <v>1</v>
      </c>
    </row>
    <row r="114" spans="2:41" ht="36.75" customHeight="1" x14ac:dyDescent="0.25">
      <c r="B114" s="13"/>
      <c r="C114" s="47" t="s">
        <v>326</v>
      </c>
      <c r="D114" s="7"/>
      <c r="E114" s="7">
        <v>2</v>
      </c>
      <c r="F114" s="7">
        <v>3</v>
      </c>
      <c r="H114" s="13"/>
      <c r="I114" s="47" t="s">
        <v>326</v>
      </c>
      <c r="J114" s="7"/>
      <c r="K114" s="7">
        <v>2</v>
      </c>
      <c r="L114" s="7">
        <v>3</v>
      </c>
      <c r="N114" s="8"/>
      <c r="O114" s="47" t="s">
        <v>394</v>
      </c>
      <c r="P114" s="7"/>
      <c r="Q114" s="7">
        <v>4</v>
      </c>
      <c r="R114" s="7">
        <v>4</v>
      </c>
      <c r="T114" s="8"/>
      <c r="U114" s="47" t="s">
        <v>500</v>
      </c>
      <c r="V114" s="7"/>
      <c r="W114" s="7">
        <v>1</v>
      </c>
      <c r="X114" s="7">
        <v>4</v>
      </c>
      <c r="Z114" s="8"/>
      <c r="AA114" s="47" t="s">
        <v>394</v>
      </c>
      <c r="AB114" s="7"/>
      <c r="AC114" s="7">
        <v>2</v>
      </c>
      <c r="AE114" s="8"/>
      <c r="AF114" s="47" t="s">
        <v>394</v>
      </c>
      <c r="AG114" s="7"/>
      <c r="AH114" s="7">
        <v>1</v>
      </c>
      <c r="AJ114" s="8"/>
      <c r="AK114" s="47" t="s">
        <v>238</v>
      </c>
      <c r="AL114" s="7"/>
      <c r="AM114" s="7">
        <v>1</v>
      </c>
      <c r="AN114" s="7">
        <v>1</v>
      </c>
    </row>
    <row r="115" spans="2:41" x14ac:dyDescent="0.25">
      <c r="B115" s="13"/>
      <c r="C115" s="24"/>
      <c r="D115" s="7"/>
      <c r="E115" s="7"/>
      <c r="F115" s="7"/>
      <c r="H115" s="13"/>
      <c r="I115" s="24"/>
      <c r="J115" s="7"/>
      <c r="K115" s="7"/>
      <c r="L115" s="7"/>
      <c r="N115" s="13"/>
      <c r="O115" s="24"/>
      <c r="P115" s="7"/>
      <c r="Q115" s="7"/>
      <c r="R115" s="7"/>
      <c r="T115" s="13"/>
      <c r="U115" s="24"/>
      <c r="V115" s="7"/>
      <c r="W115" s="7"/>
      <c r="X115" s="7"/>
      <c r="Z115" s="8"/>
      <c r="AA115" s="25"/>
      <c r="AB115" s="7"/>
      <c r="AC115" s="7"/>
      <c r="AE115" s="8"/>
      <c r="AF115" s="25"/>
      <c r="AG115" s="7"/>
      <c r="AH115" s="7"/>
      <c r="AJ115" s="8"/>
      <c r="AK115" s="25"/>
      <c r="AL115" s="7"/>
      <c r="AM115" s="7"/>
      <c r="AN115" s="7"/>
    </row>
    <row r="116" spans="2:41" ht="30" x14ac:dyDescent="0.25">
      <c r="B116" s="34" t="s">
        <v>49</v>
      </c>
      <c r="C116" s="45" t="s">
        <v>46</v>
      </c>
      <c r="D116" s="19">
        <v>3</v>
      </c>
      <c r="E116" s="19"/>
      <c r="F116" s="19"/>
      <c r="H116" s="34" t="s">
        <v>49</v>
      </c>
      <c r="I116" s="45" t="s">
        <v>46</v>
      </c>
      <c r="J116" s="19">
        <v>3</v>
      </c>
      <c r="K116" s="19"/>
      <c r="L116" s="19"/>
      <c r="N116" s="18" t="s">
        <v>49</v>
      </c>
      <c r="O116" s="46" t="s">
        <v>46</v>
      </c>
      <c r="P116" s="19">
        <v>3</v>
      </c>
      <c r="Q116" s="19"/>
      <c r="R116" s="19"/>
      <c r="T116" s="18" t="s">
        <v>49</v>
      </c>
      <c r="U116" s="46" t="s">
        <v>501</v>
      </c>
      <c r="V116" s="19">
        <v>3</v>
      </c>
      <c r="W116" s="19"/>
      <c r="X116" s="19"/>
      <c r="Z116" s="18" t="s">
        <v>49</v>
      </c>
      <c r="AA116" s="46" t="s">
        <v>46</v>
      </c>
      <c r="AB116" s="19">
        <v>3</v>
      </c>
      <c r="AC116" s="19"/>
      <c r="AE116" s="18" t="s">
        <v>49</v>
      </c>
      <c r="AF116" s="46" t="s">
        <v>46</v>
      </c>
      <c r="AG116" s="19">
        <v>3</v>
      </c>
      <c r="AH116" s="19"/>
      <c r="AJ116" s="18" t="s">
        <v>49</v>
      </c>
      <c r="AK116" s="46" t="s">
        <v>158</v>
      </c>
      <c r="AL116" s="19">
        <v>3</v>
      </c>
      <c r="AM116" s="19"/>
      <c r="AN116" s="19"/>
    </row>
    <row r="117" spans="2:41" x14ac:dyDescent="0.25">
      <c r="B117" s="13"/>
      <c r="C117" s="47" t="s">
        <v>329</v>
      </c>
      <c r="D117" s="7"/>
      <c r="E117" s="7">
        <v>2</v>
      </c>
      <c r="F117" s="7">
        <v>2</v>
      </c>
      <c r="H117" s="13"/>
      <c r="I117" s="47" t="s">
        <v>329</v>
      </c>
      <c r="J117" s="7"/>
      <c r="K117" s="7">
        <v>2</v>
      </c>
      <c r="L117" s="7">
        <v>2</v>
      </c>
      <c r="N117" s="8"/>
      <c r="O117" s="47" t="s">
        <v>327</v>
      </c>
      <c r="P117" s="7"/>
      <c r="Q117" s="7">
        <v>2</v>
      </c>
      <c r="R117" s="7">
        <v>3</v>
      </c>
      <c r="T117" s="8"/>
      <c r="U117" s="47" t="s">
        <v>503</v>
      </c>
      <c r="V117" s="7"/>
      <c r="W117" s="7">
        <v>1</v>
      </c>
      <c r="X117" s="7">
        <v>3</v>
      </c>
      <c r="Z117" s="8"/>
      <c r="AA117" s="47" t="s">
        <v>327</v>
      </c>
      <c r="AB117" s="7"/>
      <c r="AC117" s="7">
        <v>1</v>
      </c>
      <c r="AE117" s="8"/>
      <c r="AF117" s="47" t="s">
        <v>327</v>
      </c>
      <c r="AG117" s="7"/>
      <c r="AH117" s="7">
        <v>1</v>
      </c>
      <c r="AJ117" s="8"/>
      <c r="AK117" s="47" t="s">
        <v>239</v>
      </c>
      <c r="AL117" s="7"/>
      <c r="AM117" s="7">
        <v>1</v>
      </c>
      <c r="AN117" s="7">
        <v>1</v>
      </c>
    </row>
    <row r="118" spans="2:41" x14ac:dyDescent="0.25">
      <c r="B118" s="13"/>
      <c r="C118" s="47" t="s">
        <v>328</v>
      </c>
      <c r="D118" s="7"/>
      <c r="E118" s="7">
        <v>1</v>
      </c>
      <c r="F118" s="7">
        <v>2</v>
      </c>
      <c r="H118" s="13"/>
      <c r="I118" s="47" t="s">
        <v>328</v>
      </c>
      <c r="J118" s="7"/>
      <c r="K118" s="7">
        <v>1</v>
      </c>
      <c r="L118" s="7">
        <v>2</v>
      </c>
      <c r="N118" s="8"/>
      <c r="O118" s="47" t="s">
        <v>328</v>
      </c>
      <c r="P118" s="7"/>
      <c r="Q118" s="7">
        <v>1</v>
      </c>
      <c r="R118" s="7">
        <v>1</v>
      </c>
      <c r="T118" s="8"/>
      <c r="U118" s="47" t="s">
        <v>328</v>
      </c>
      <c r="V118" s="7"/>
      <c r="W118" s="7">
        <v>1</v>
      </c>
      <c r="X118" s="7">
        <v>1</v>
      </c>
      <c r="Z118" s="8"/>
      <c r="AA118" s="47" t="s">
        <v>328</v>
      </c>
      <c r="AB118" s="7"/>
      <c r="AC118" s="7">
        <v>1</v>
      </c>
      <c r="AE118" s="8"/>
      <c r="AF118" s="47" t="s">
        <v>328</v>
      </c>
      <c r="AG118" s="7"/>
      <c r="AH118" s="7">
        <v>1</v>
      </c>
      <c r="AJ118" s="8"/>
      <c r="AK118" s="47" t="s">
        <v>240</v>
      </c>
      <c r="AL118" s="7"/>
      <c r="AM118" s="7">
        <v>1</v>
      </c>
      <c r="AN118" s="7">
        <v>1</v>
      </c>
    </row>
    <row r="119" spans="2:41" ht="42.75" x14ac:dyDescent="0.25">
      <c r="B119" s="13"/>
      <c r="C119" s="47" t="s">
        <v>330</v>
      </c>
      <c r="D119" s="7"/>
      <c r="E119" s="11">
        <v>4</v>
      </c>
      <c r="F119" s="7">
        <v>4</v>
      </c>
      <c r="H119" s="13"/>
      <c r="I119" s="47" t="s">
        <v>330</v>
      </c>
      <c r="J119" s="7"/>
      <c r="K119" s="11">
        <v>3</v>
      </c>
      <c r="L119" s="7">
        <v>3</v>
      </c>
      <c r="N119" s="8"/>
      <c r="O119" s="47" t="s">
        <v>395</v>
      </c>
      <c r="P119" s="7"/>
      <c r="Q119" s="7">
        <v>3</v>
      </c>
      <c r="R119" s="7">
        <v>3</v>
      </c>
      <c r="T119" s="8"/>
      <c r="U119" s="47" t="s">
        <v>502</v>
      </c>
      <c r="V119" s="7"/>
      <c r="W119" s="7">
        <v>1</v>
      </c>
      <c r="X119" s="7">
        <v>7</v>
      </c>
      <c r="Z119" s="8"/>
      <c r="AA119" s="47" t="s">
        <v>395</v>
      </c>
      <c r="AB119" s="7"/>
      <c r="AC119" s="7">
        <v>7</v>
      </c>
      <c r="AE119" s="8"/>
      <c r="AF119" s="47" t="s">
        <v>395</v>
      </c>
      <c r="AG119" s="7"/>
      <c r="AH119" s="7">
        <v>3</v>
      </c>
      <c r="AJ119" s="8"/>
      <c r="AK119" s="47" t="s">
        <v>241</v>
      </c>
      <c r="AL119" s="7"/>
      <c r="AM119" s="7">
        <v>3</v>
      </c>
      <c r="AN119" s="7">
        <v>3</v>
      </c>
    </row>
    <row r="120" spans="2:41" x14ac:dyDescent="0.25">
      <c r="B120" s="13"/>
      <c r="C120" s="24"/>
      <c r="D120" s="7"/>
      <c r="E120" s="7"/>
      <c r="F120" s="7"/>
      <c r="H120" s="13"/>
      <c r="I120" s="24"/>
      <c r="J120" s="7"/>
      <c r="K120" s="7"/>
      <c r="L120" s="7"/>
      <c r="N120" s="13"/>
      <c r="O120" s="24"/>
      <c r="P120" s="7"/>
      <c r="Q120" s="7"/>
      <c r="R120" s="7"/>
      <c r="T120" s="13"/>
      <c r="U120" s="24"/>
      <c r="V120" s="7"/>
      <c r="W120" s="7"/>
      <c r="X120" s="7"/>
      <c r="Z120" s="8"/>
      <c r="AA120" s="25"/>
      <c r="AB120" s="7"/>
      <c r="AC120" s="7"/>
      <c r="AE120" s="8"/>
      <c r="AF120" s="25"/>
      <c r="AG120" s="7"/>
      <c r="AH120" s="7"/>
      <c r="AJ120" s="8"/>
      <c r="AK120" s="25"/>
      <c r="AL120" s="7"/>
      <c r="AM120" s="7"/>
      <c r="AN120" s="7"/>
    </row>
    <row r="121" spans="2:41" ht="30" x14ac:dyDescent="0.25">
      <c r="B121" s="34" t="s">
        <v>50</v>
      </c>
      <c r="C121" s="45" t="s">
        <v>47</v>
      </c>
      <c r="D121" s="19">
        <v>1</v>
      </c>
      <c r="E121" s="19">
        <v>1</v>
      </c>
      <c r="F121" s="19">
        <v>2</v>
      </c>
      <c r="H121" s="34" t="s">
        <v>50</v>
      </c>
      <c r="I121" s="45" t="s">
        <v>47</v>
      </c>
      <c r="J121" s="19">
        <v>1</v>
      </c>
      <c r="K121" s="19">
        <v>2</v>
      </c>
      <c r="L121" s="19">
        <v>2</v>
      </c>
      <c r="N121" s="34" t="s">
        <v>50</v>
      </c>
      <c r="O121" s="45" t="s">
        <v>47</v>
      </c>
      <c r="P121" s="19">
        <v>1</v>
      </c>
      <c r="Q121" s="19">
        <v>1</v>
      </c>
      <c r="R121" s="19">
        <v>1</v>
      </c>
      <c r="T121" s="18" t="s">
        <v>50</v>
      </c>
      <c r="U121" s="46" t="s">
        <v>504</v>
      </c>
      <c r="V121" s="19">
        <v>1</v>
      </c>
      <c r="W121" s="19">
        <v>2</v>
      </c>
      <c r="X121" s="19">
        <f>3+1</f>
        <v>4</v>
      </c>
      <c r="Z121" s="18" t="s">
        <v>50</v>
      </c>
      <c r="AA121" s="46" t="s">
        <v>47</v>
      </c>
      <c r="AB121" s="19">
        <v>1</v>
      </c>
      <c r="AC121" s="19">
        <v>2</v>
      </c>
      <c r="AE121" s="18" t="s">
        <v>50</v>
      </c>
      <c r="AF121" s="46" t="s">
        <v>47</v>
      </c>
      <c r="AG121" s="19">
        <v>1</v>
      </c>
      <c r="AH121" s="19">
        <v>1</v>
      </c>
      <c r="AJ121" s="18" t="s">
        <v>50</v>
      </c>
      <c r="AK121" s="46" t="s">
        <v>159</v>
      </c>
      <c r="AL121" s="50">
        <v>3</v>
      </c>
      <c r="AM121" s="19"/>
      <c r="AN121" s="19"/>
    </row>
    <row r="122" spans="2:41" x14ac:dyDescent="0.25">
      <c r="B122" s="13"/>
      <c r="C122" s="24"/>
      <c r="D122" s="7"/>
      <c r="E122" s="7"/>
      <c r="F122" s="7"/>
      <c r="H122" s="13"/>
      <c r="I122" s="24"/>
      <c r="J122" s="7"/>
      <c r="K122" s="7"/>
      <c r="L122" s="7"/>
      <c r="N122" s="13"/>
      <c r="O122" s="24"/>
      <c r="P122" s="7"/>
      <c r="Q122" s="7"/>
      <c r="R122" s="7"/>
      <c r="T122" s="13"/>
      <c r="U122" s="24"/>
      <c r="V122" s="7"/>
      <c r="W122" s="7"/>
      <c r="X122" s="7"/>
      <c r="Z122" s="8"/>
      <c r="AA122" s="25"/>
      <c r="AB122" s="7"/>
      <c r="AC122" s="7"/>
      <c r="AE122" s="8"/>
      <c r="AF122" s="47"/>
      <c r="AG122" s="7"/>
      <c r="AH122" s="7"/>
      <c r="AJ122" s="8"/>
      <c r="AK122" s="47" t="s">
        <v>242</v>
      </c>
      <c r="AL122" s="7"/>
      <c r="AM122" s="7">
        <v>1</v>
      </c>
      <c r="AN122" s="7">
        <v>1</v>
      </c>
    </row>
    <row r="123" spans="2:41" x14ac:dyDescent="0.25">
      <c r="B123" s="13"/>
      <c r="C123" s="24"/>
      <c r="D123" s="7"/>
      <c r="E123" s="7"/>
      <c r="F123" s="7"/>
      <c r="H123" s="13"/>
      <c r="I123" s="24"/>
      <c r="J123" s="7"/>
      <c r="K123" s="7"/>
      <c r="L123" s="7"/>
      <c r="N123" s="13"/>
      <c r="O123" s="24"/>
      <c r="P123" s="7"/>
      <c r="Q123" s="7"/>
      <c r="R123" s="7"/>
      <c r="T123" s="13"/>
      <c r="U123" s="24"/>
      <c r="V123" s="7"/>
      <c r="W123" s="7"/>
      <c r="X123" s="7"/>
      <c r="Z123" s="8"/>
      <c r="AA123" s="25"/>
      <c r="AB123" s="7"/>
      <c r="AC123" s="7"/>
      <c r="AE123" s="8"/>
      <c r="AF123" s="47"/>
      <c r="AG123" s="7"/>
      <c r="AH123" s="7"/>
      <c r="AJ123" s="8"/>
      <c r="AK123" s="47" t="s">
        <v>435</v>
      </c>
      <c r="AL123" s="7"/>
      <c r="AM123" s="7">
        <v>1</v>
      </c>
      <c r="AN123" s="7">
        <v>1</v>
      </c>
    </row>
    <row r="124" spans="2:41" ht="15" customHeight="1" x14ac:dyDescent="0.25">
      <c r="B124" s="13"/>
      <c r="C124" s="24"/>
      <c r="D124" s="7"/>
      <c r="E124" s="7"/>
      <c r="F124" s="7"/>
      <c r="H124" s="13"/>
      <c r="I124" s="24"/>
      <c r="J124" s="7"/>
      <c r="K124" s="7"/>
      <c r="L124" s="7"/>
      <c r="N124" s="13"/>
      <c r="O124" s="24"/>
      <c r="P124" s="7"/>
      <c r="Q124" s="7"/>
      <c r="R124" s="7"/>
      <c r="T124" s="13"/>
      <c r="U124" s="24"/>
      <c r="V124" s="7"/>
      <c r="W124" s="7"/>
      <c r="X124" s="7"/>
      <c r="Z124" s="8"/>
      <c r="AA124" s="25"/>
      <c r="AB124" s="7"/>
      <c r="AC124" s="7"/>
      <c r="AE124" s="8"/>
      <c r="AF124" s="47"/>
      <c r="AG124" s="7"/>
      <c r="AH124" s="7"/>
      <c r="AJ124" s="8"/>
      <c r="AK124" s="47" t="s">
        <v>436</v>
      </c>
      <c r="AL124" s="7"/>
      <c r="AM124" s="7">
        <v>1</v>
      </c>
      <c r="AN124" s="7">
        <v>1</v>
      </c>
    </row>
    <row r="125" spans="2:41" x14ac:dyDescent="0.25">
      <c r="B125" s="13"/>
      <c r="C125" s="24"/>
      <c r="D125" s="7"/>
      <c r="E125" s="7"/>
      <c r="F125" s="7"/>
      <c r="H125" s="13"/>
      <c r="I125" s="24"/>
      <c r="J125" s="7"/>
      <c r="K125" s="7"/>
      <c r="L125" s="7"/>
      <c r="N125" s="13"/>
      <c r="O125" s="24"/>
      <c r="P125" s="7"/>
      <c r="Q125" s="7"/>
      <c r="R125" s="7"/>
      <c r="T125" s="13"/>
      <c r="U125" s="24"/>
      <c r="V125" s="7"/>
      <c r="W125" s="7"/>
      <c r="X125" s="7"/>
      <c r="Z125" s="8"/>
      <c r="AA125" s="25"/>
      <c r="AB125" s="7"/>
      <c r="AC125" s="7"/>
      <c r="AE125" s="8"/>
      <c r="AF125" s="25"/>
      <c r="AG125" s="7"/>
      <c r="AH125" s="7"/>
      <c r="AJ125" s="8"/>
      <c r="AK125" s="25"/>
      <c r="AL125" s="7"/>
      <c r="AM125" s="7"/>
      <c r="AN125" s="7"/>
    </row>
    <row r="126" spans="2:41" x14ac:dyDescent="0.25">
      <c r="B126" s="13"/>
      <c r="C126" s="24"/>
      <c r="D126" s="7"/>
      <c r="E126" s="7"/>
      <c r="F126" s="7"/>
      <c r="H126" s="13"/>
      <c r="I126" s="24"/>
      <c r="J126" s="7"/>
      <c r="K126" s="7"/>
      <c r="L126" s="7"/>
      <c r="N126" s="13"/>
      <c r="O126" s="24"/>
      <c r="P126" s="7"/>
      <c r="Q126" s="7"/>
      <c r="R126" s="7"/>
      <c r="S126">
        <f>SUM(Q111:Q121)</f>
        <v>14</v>
      </c>
      <c r="T126" s="13"/>
      <c r="U126" s="24"/>
      <c r="V126" s="7"/>
      <c r="W126" s="7"/>
      <c r="X126" s="7"/>
      <c r="Z126" s="8"/>
      <c r="AA126" s="39"/>
      <c r="AB126" s="7"/>
      <c r="AC126" s="7"/>
      <c r="AE126" s="8"/>
      <c r="AF126" s="39"/>
      <c r="AG126" s="7"/>
      <c r="AH126" s="7"/>
      <c r="AJ126" s="8"/>
      <c r="AK126" s="39"/>
      <c r="AL126" s="7"/>
      <c r="AM126" s="7"/>
      <c r="AN126" s="7"/>
    </row>
    <row r="127" spans="2:41" x14ac:dyDescent="0.25">
      <c r="B127" s="20" t="s">
        <v>52</v>
      </c>
      <c r="C127" s="53" t="s">
        <v>783</v>
      </c>
      <c r="D127" s="17"/>
      <c r="E127" s="17"/>
      <c r="F127" s="17"/>
      <c r="H127" s="20" t="s">
        <v>52</v>
      </c>
      <c r="I127" s="44" t="s">
        <v>51</v>
      </c>
      <c r="J127" s="17"/>
      <c r="K127" s="17"/>
      <c r="L127" s="17"/>
      <c r="N127" s="16" t="s">
        <v>52</v>
      </c>
      <c r="O127" s="53" t="s">
        <v>51</v>
      </c>
      <c r="P127" s="17"/>
      <c r="Q127" s="17"/>
      <c r="R127" s="17"/>
      <c r="T127" s="16" t="s">
        <v>52</v>
      </c>
      <c r="U127" s="53" t="s">
        <v>51</v>
      </c>
      <c r="V127" s="17"/>
      <c r="W127" s="17"/>
      <c r="X127" s="17"/>
      <c r="Y127" s="2"/>
      <c r="Z127" s="16" t="s">
        <v>52</v>
      </c>
      <c r="AA127" s="53" t="s">
        <v>51</v>
      </c>
      <c r="AB127" s="17"/>
      <c r="AC127" s="17"/>
      <c r="AD127" s="2"/>
      <c r="AE127" s="16" t="s">
        <v>52</v>
      </c>
      <c r="AF127" s="53" t="s">
        <v>51</v>
      </c>
      <c r="AG127" s="17"/>
      <c r="AH127" s="17"/>
      <c r="AI127" s="2"/>
      <c r="AJ127" s="16" t="s">
        <v>52</v>
      </c>
      <c r="AK127" s="53" t="s">
        <v>783</v>
      </c>
      <c r="AL127" s="17"/>
      <c r="AM127" s="17"/>
      <c r="AN127" s="17"/>
      <c r="AO127" s="2"/>
    </row>
    <row r="128" spans="2:41" x14ac:dyDescent="0.25">
      <c r="B128" s="34" t="s">
        <v>56</v>
      </c>
      <c r="C128" s="45" t="s">
        <v>53</v>
      </c>
      <c r="D128" s="11">
        <v>5</v>
      </c>
      <c r="E128" s="19"/>
      <c r="F128" s="19"/>
      <c r="H128" s="34" t="s">
        <v>56</v>
      </c>
      <c r="I128" s="45" t="s">
        <v>53</v>
      </c>
      <c r="J128" s="19">
        <v>4</v>
      </c>
      <c r="K128" s="19"/>
      <c r="L128" s="19"/>
      <c r="N128" s="18" t="s">
        <v>56</v>
      </c>
      <c r="O128" s="46" t="s">
        <v>53</v>
      </c>
      <c r="P128" s="19">
        <v>4</v>
      </c>
      <c r="Q128" s="19"/>
      <c r="R128" s="19"/>
      <c r="T128" s="18" t="s">
        <v>56</v>
      </c>
      <c r="U128" s="46" t="s">
        <v>53</v>
      </c>
      <c r="V128" s="19">
        <v>4</v>
      </c>
      <c r="W128" s="19"/>
      <c r="X128" s="19"/>
      <c r="Z128" s="18" t="s">
        <v>56</v>
      </c>
      <c r="AA128" s="46" t="s">
        <v>53</v>
      </c>
      <c r="AB128" s="19">
        <v>4</v>
      </c>
      <c r="AC128" s="19"/>
      <c r="AE128" s="18" t="s">
        <v>56</v>
      </c>
      <c r="AF128" s="46" t="s">
        <v>53</v>
      </c>
      <c r="AG128" s="19">
        <v>4</v>
      </c>
      <c r="AH128" s="19"/>
      <c r="AJ128" s="18" t="s">
        <v>56</v>
      </c>
      <c r="AK128" s="46" t="s">
        <v>160</v>
      </c>
      <c r="AL128" s="19">
        <v>4</v>
      </c>
      <c r="AM128" s="19"/>
      <c r="AN128" s="19"/>
    </row>
    <row r="129" spans="2:40" ht="28.5" x14ac:dyDescent="0.25">
      <c r="B129" s="13"/>
      <c r="C129" s="47" t="s">
        <v>334</v>
      </c>
      <c r="D129" s="7"/>
      <c r="E129" s="7">
        <v>1</v>
      </c>
      <c r="F129" s="7">
        <v>1</v>
      </c>
      <c r="H129" s="13"/>
      <c r="I129" s="47" t="s">
        <v>334</v>
      </c>
      <c r="J129" s="7"/>
      <c r="K129" s="7">
        <v>1</v>
      </c>
      <c r="L129" s="7">
        <v>1</v>
      </c>
      <c r="N129" s="8"/>
      <c r="O129" s="47" t="s">
        <v>331</v>
      </c>
      <c r="P129" s="7"/>
      <c r="Q129" s="7">
        <v>2</v>
      </c>
      <c r="R129" s="7">
        <v>2</v>
      </c>
      <c r="T129" s="8"/>
      <c r="U129" s="47" t="s">
        <v>331</v>
      </c>
      <c r="V129" s="7"/>
      <c r="W129" s="7">
        <v>1</v>
      </c>
      <c r="X129" s="7">
        <v>3</v>
      </c>
      <c r="Z129" s="8"/>
      <c r="AA129" s="47" t="s">
        <v>331</v>
      </c>
      <c r="AB129" s="7"/>
      <c r="AC129" s="7">
        <v>1</v>
      </c>
      <c r="AE129" s="8"/>
      <c r="AF129" s="47" t="s">
        <v>331</v>
      </c>
      <c r="AG129" s="7"/>
      <c r="AH129" s="7">
        <v>2</v>
      </c>
      <c r="AJ129" s="8"/>
      <c r="AK129" s="47" t="s">
        <v>243</v>
      </c>
      <c r="AL129" s="7"/>
      <c r="AM129" s="7">
        <v>1</v>
      </c>
      <c r="AN129" s="7">
        <v>1</v>
      </c>
    </row>
    <row r="130" spans="2:40" x14ac:dyDescent="0.25">
      <c r="B130" s="13"/>
      <c r="C130" s="47" t="s">
        <v>335</v>
      </c>
      <c r="D130" s="7"/>
      <c r="E130" s="7">
        <v>1</v>
      </c>
      <c r="F130" s="7">
        <v>1</v>
      </c>
      <c r="H130" s="13"/>
      <c r="I130" s="47" t="s">
        <v>332</v>
      </c>
      <c r="J130" s="7"/>
      <c r="K130" s="7">
        <v>1</v>
      </c>
      <c r="L130" s="7">
        <v>1</v>
      </c>
      <c r="N130" s="8"/>
      <c r="O130" s="47" t="s">
        <v>332</v>
      </c>
      <c r="P130" s="7"/>
      <c r="Q130" s="7">
        <v>1</v>
      </c>
      <c r="R130" s="7">
        <v>1</v>
      </c>
      <c r="T130" s="8"/>
      <c r="U130" s="47" t="s">
        <v>332</v>
      </c>
      <c r="V130" s="7"/>
      <c r="W130" s="7">
        <v>1</v>
      </c>
      <c r="X130" s="7">
        <v>2</v>
      </c>
      <c r="Z130" s="8"/>
      <c r="AA130" s="47" t="s">
        <v>332</v>
      </c>
      <c r="AB130" s="7"/>
      <c r="AC130" s="7">
        <v>1</v>
      </c>
      <c r="AE130" s="8"/>
      <c r="AF130" s="47" t="s">
        <v>332</v>
      </c>
      <c r="AG130" s="7"/>
      <c r="AH130" s="7">
        <v>1</v>
      </c>
      <c r="AJ130" s="8"/>
      <c r="AK130" s="47" t="s">
        <v>244</v>
      </c>
      <c r="AL130" s="7"/>
      <c r="AM130" s="7">
        <v>1</v>
      </c>
      <c r="AN130" s="7">
        <v>1</v>
      </c>
    </row>
    <row r="131" spans="2:40" x14ac:dyDescent="0.25">
      <c r="B131" s="13"/>
      <c r="C131" s="47" t="s">
        <v>332</v>
      </c>
      <c r="D131" s="7"/>
      <c r="E131" s="7">
        <v>1</v>
      </c>
      <c r="F131" s="7">
        <v>1</v>
      </c>
      <c r="H131" s="13"/>
      <c r="I131" s="47" t="s">
        <v>245</v>
      </c>
      <c r="J131" s="7"/>
      <c r="K131" s="7">
        <v>1</v>
      </c>
      <c r="L131" s="7">
        <v>1</v>
      </c>
      <c r="N131" s="8"/>
      <c r="O131" s="47" t="s">
        <v>245</v>
      </c>
      <c r="P131" s="7"/>
      <c r="Q131" s="7">
        <v>1</v>
      </c>
      <c r="R131" s="7">
        <v>1</v>
      </c>
      <c r="T131" s="8"/>
      <c r="U131" s="47" t="s">
        <v>505</v>
      </c>
      <c r="V131" s="7"/>
      <c r="W131" s="7">
        <v>1</v>
      </c>
      <c r="X131" s="7">
        <v>1</v>
      </c>
      <c r="Z131" s="8"/>
      <c r="AA131" s="47" t="s">
        <v>245</v>
      </c>
      <c r="AB131" s="7"/>
      <c r="AC131" s="7">
        <v>1</v>
      </c>
      <c r="AE131" s="8"/>
      <c r="AF131" s="47" t="s">
        <v>245</v>
      </c>
      <c r="AG131" s="7"/>
      <c r="AH131" s="7">
        <v>1</v>
      </c>
      <c r="AJ131" s="8"/>
      <c r="AK131" s="47" t="s">
        <v>245</v>
      </c>
      <c r="AL131" s="7"/>
      <c r="AM131" s="7">
        <v>1</v>
      </c>
      <c r="AN131" s="7">
        <v>1</v>
      </c>
    </row>
    <row r="132" spans="2:40" x14ac:dyDescent="0.25">
      <c r="B132" s="13"/>
      <c r="C132" s="47" t="s">
        <v>245</v>
      </c>
      <c r="D132" s="7"/>
      <c r="E132" s="7">
        <v>1</v>
      </c>
      <c r="F132" s="7">
        <v>1</v>
      </c>
      <c r="H132" s="13"/>
      <c r="I132" s="47" t="s">
        <v>333</v>
      </c>
      <c r="J132" s="7"/>
      <c r="K132" s="7">
        <v>1</v>
      </c>
      <c r="L132" s="7">
        <v>2</v>
      </c>
      <c r="N132" s="8"/>
      <c r="O132" s="47" t="s">
        <v>333</v>
      </c>
      <c r="P132" s="7"/>
      <c r="Q132" s="7">
        <v>1</v>
      </c>
      <c r="R132" s="7">
        <v>1</v>
      </c>
      <c r="T132" s="8"/>
      <c r="U132" s="47" t="s">
        <v>333</v>
      </c>
      <c r="V132" s="7"/>
      <c r="W132" s="7">
        <v>1</v>
      </c>
      <c r="X132" s="7">
        <v>1</v>
      </c>
      <c r="Z132" s="8"/>
      <c r="AA132" s="47" t="s">
        <v>333</v>
      </c>
      <c r="AB132" s="7"/>
      <c r="AC132" s="7">
        <v>1</v>
      </c>
      <c r="AE132" s="8"/>
      <c r="AF132" s="47" t="s">
        <v>333</v>
      </c>
      <c r="AG132" s="7"/>
      <c r="AH132" s="7">
        <v>1</v>
      </c>
      <c r="AJ132" s="8"/>
      <c r="AK132" s="47" t="s">
        <v>246</v>
      </c>
      <c r="AL132" s="7"/>
      <c r="AM132" s="7">
        <v>1</v>
      </c>
      <c r="AN132" s="7">
        <v>1</v>
      </c>
    </row>
    <row r="133" spans="2:40" x14ac:dyDescent="0.25">
      <c r="B133" s="13"/>
      <c r="C133" s="47" t="s">
        <v>333</v>
      </c>
      <c r="D133" s="7"/>
      <c r="E133" s="7">
        <v>1</v>
      </c>
      <c r="F133" s="7">
        <v>1</v>
      </c>
      <c r="H133" s="13"/>
      <c r="J133" s="7"/>
      <c r="K133" s="7"/>
      <c r="L133" s="7"/>
      <c r="N133" s="13"/>
      <c r="O133" s="24"/>
      <c r="P133" s="7"/>
      <c r="Q133" s="7"/>
      <c r="R133" s="7"/>
      <c r="T133" s="13"/>
      <c r="U133" s="24"/>
      <c r="V133" s="7"/>
      <c r="W133" s="7"/>
      <c r="X133" s="7"/>
      <c r="Z133" s="8"/>
      <c r="AA133" s="47"/>
      <c r="AB133" s="7"/>
      <c r="AC133" s="7"/>
      <c r="AE133" s="8"/>
      <c r="AF133" s="47"/>
      <c r="AG133" s="7"/>
      <c r="AH133" s="7"/>
      <c r="AJ133" s="8"/>
      <c r="AK133" s="25"/>
      <c r="AL133" s="7"/>
      <c r="AM133" s="7"/>
      <c r="AN133" s="7"/>
    </row>
    <row r="134" spans="2:40" x14ac:dyDescent="0.25">
      <c r="B134" s="34" t="s">
        <v>57</v>
      </c>
      <c r="C134" s="45" t="s">
        <v>54</v>
      </c>
      <c r="D134" s="19">
        <v>4</v>
      </c>
      <c r="E134" s="19"/>
      <c r="F134" s="19"/>
      <c r="H134" s="34" t="s">
        <v>57</v>
      </c>
      <c r="I134" s="45" t="s">
        <v>54</v>
      </c>
      <c r="J134" s="19">
        <v>4</v>
      </c>
      <c r="K134" s="19"/>
      <c r="L134" s="19"/>
      <c r="N134" s="18" t="s">
        <v>57</v>
      </c>
      <c r="O134" s="45" t="s">
        <v>54</v>
      </c>
      <c r="P134" s="19">
        <v>4</v>
      </c>
      <c r="Q134" s="19"/>
      <c r="R134" s="19"/>
      <c r="T134" s="18" t="s">
        <v>57</v>
      </c>
      <c r="U134" s="45" t="s">
        <v>54</v>
      </c>
      <c r="V134" s="19">
        <v>4</v>
      </c>
      <c r="W134" s="19"/>
      <c r="X134" s="19"/>
      <c r="Z134" s="18" t="s">
        <v>57</v>
      </c>
      <c r="AA134" s="45" t="s">
        <v>54</v>
      </c>
      <c r="AB134" s="19">
        <v>4</v>
      </c>
      <c r="AC134" s="19"/>
      <c r="AE134" s="18" t="s">
        <v>57</v>
      </c>
      <c r="AF134" s="45" t="s">
        <v>54</v>
      </c>
      <c r="AG134" s="19">
        <v>4</v>
      </c>
      <c r="AH134" s="19"/>
      <c r="AJ134" s="18" t="s">
        <v>57</v>
      </c>
      <c r="AK134" s="45" t="s">
        <v>161</v>
      </c>
      <c r="AL134" s="19">
        <v>4</v>
      </c>
      <c r="AM134" s="19"/>
      <c r="AN134" s="19"/>
    </row>
    <row r="135" spans="2:40" x14ac:dyDescent="0.25">
      <c r="B135" s="13"/>
      <c r="C135" s="47" t="s">
        <v>336</v>
      </c>
      <c r="D135" s="7"/>
      <c r="E135" s="7">
        <v>1</v>
      </c>
      <c r="F135" s="7">
        <v>2</v>
      </c>
      <c r="H135" s="13"/>
      <c r="I135" s="47" t="s">
        <v>336</v>
      </c>
      <c r="J135" s="7"/>
      <c r="K135" s="7">
        <v>1</v>
      </c>
      <c r="L135" s="7">
        <v>2</v>
      </c>
      <c r="N135" s="8"/>
      <c r="O135" s="47" t="s">
        <v>396</v>
      </c>
      <c r="P135" s="7"/>
      <c r="Q135" s="7">
        <v>3</v>
      </c>
      <c r="R135" s="7">
        <v>3</v>
      </c>
      <c r="T135" s="8"/>
      <c r="U135" s="47" t="s">
        <v>396</v>
      </c>
      <c r="V135" s="7"/>
      <c r="W135" s="7">
        <v>1</v>
      </c>
      <c r="X135" s="7">
        <v>3</v>
      </c>
      <c r="Z135" s="8"/>
      <c r="AA135" s="47" t="s">
        <v>396</v>
      </c>
      <c r="AB135" s="7"/>
      <c r="AC135" s="7">
        <v>1</v>
      </c>
      <c r="AE135" s="8"/>
      <c r="AF135" s="47" t="s">
        <v>396</v>
      </c>
      <c r="AG135" s="7"/>
      <c r="AH135" s="7">
        <v>1</v>
      </c>
      <c r="AJ135" s="8"/>
      <c r="AK135" s="47" t="s">
        <v>247</v>
      </c>
      <c r="AL135" s="7"/>
      <c r="AM135" s="7">
        <v>1</v>
      </c>
      <c r="AN135" s="7">
        <v>1</v>
      </c>
    </row>
    <row r="136" spans="2:40" x14ac:dyDescent="0.25">
      <c r="B136" s="13"/>
      <c r="C136" s="47" t="s">
        <v>337</v>
      </c>
      <c r="D136" s="7"/>
      <c r="E136" s="7">
        <v>1</v>
      </c>
      <c r="F136" s="7">
        <v>4</v>
      </c>
      <c r="H136" s="13"/>
      <c r="I136" s="47" t="s">
        <v>337</v>
      </c>
      <c r="J136" s="7"/>
      <c r="K136" s="7">
        <v>1</v>
      </c>
      <c r="L136" s="7">
        <v>3</v>
      </c>
      <c r="N136" s="8"/>
      <c r="O136" s="47" t="s">
        <v>397</v>
      </c>
      <c r="P136" s="7"/>
      <c r="Q136" s="7">
        <v>4</v>
      </c>
      <c r="R136" s="7">
        <v>4</v>
      </c>
      <c r="T136" s="8"/>
      <c r="U136" s="47" t="s">
        <v>397</v>
      </c>
      <c r="V136" s="7"/>
      <c r="W136" s="7">
        <v>2</v>
      </c>
      <c r="X136" s="7">
        <f>4+1</f>
        <v>5</v>
      </c>
      <c r="Z136" s="8"/>
      <c r="AA136" s="47" t="s">
        <v>397</v>
      </c>
      <c r="AB136" s="7"/>
      <c r="AC136" s="7">
        <v>2</v>
      </c>
      <c r="AE136" s="8"/>
      <c r="AF136" s="47" t="s">
        <v>397</v>
      </c>
      <c r="AG136" s="7"/>
      <c r="AH136" s="7">
        <v>1</v>
      </c>
      <c r="AJ136" s="8"/>
      <c r="AK136" s="47" t="s">
        <v>248</v>
      </c>
      <c r="AL136" s="7"/>
      <c r="AM136" s="7">
        <v>1</v>
      </c>
      <c r="AN136" s="7">
        <v>2</v>
      </c>
    </row>
    <row r="137" spans="2:40" x14ac:dyDescent="0.25">
      <c r="B137" s="13"/>
      <c r="C137" s="47" t="s">
        <v>338</v>
      </c>
      <c r="D137" s="7"/>
      <c r="E137" s="7">
        <v>1</v>
      </c>
      <c r="F137" s="7">
        <v>1</v>
      </c>
      <c r="H137" s="13"/>
      <c r="I137" s="47" t="s">
        <v>338</v>
      </c>
      <c r="J137" s="7"/>
      <c r="K137" s="7">
        <v>1</v>
      </c>
      <c r="L137" s="7">
        <v>1</v>
      </c>
      <c r="N137" s="8"/>
      <c r="O137" s="47" t="s">
        <v>398</v>
      </c>
      <c r="P137" s="7"/>
      <c r="Q137" s="7">
        <v>1</v>
      </c>
      <c r="R137" s="7">
        <v>1</v>
      </c>
      <c r="T137" s="8"/>
      <c r="U137" s="47" t="s">
        <v>398</v>
      </c>
      <c r="V137" s="7"/>
      <c r="W137" s="7">
        <v>1</v>
      </c>
      <c r="X137" s="7">
        <v>1</v>
      </c>
      <c r="Z137" s="8"/>
      <c r="AA137" s="47" t="s">
        <v>398</v>
      </c>
      <c r="AB137" s="7"/>
      <c r="AC137" s="7">
        <v>1</v>
      </c>
      <c r="AE137" s="8"/>
      <c r="AF137" s="47" t="s">
        <v>398</v>
      </c>
      <c r="AG137" s="7"/>
      <c r="AH137" s="7">
        <v>1</v>
      </c>
      <c r="AJ137" s="8"/>
      <c r="AK137" s="47" t="s">
        <v>249</v>
      </c>
      <c r="AL137" s="7"/>
      <c r="AM137" s="7">
        <v>1</v>
      </c>
      <c r="AN137" s="7">
        <v>1</v>
      </c>
    </row>
    <row r="138" spans="2:40" x14ac:dyDescent="0.25">
      <c r="B138" s="13"/>
      <c r="C138" s="47" t="s">
        <v>339</v>
      </c>
      <c r="D138" s="7"/>
      <c r="E138" s="7">
        <v>1</v>
      </c>
      <c r="F138" s="7">
        <v>1</v>
      </c>
      <c r="H138" s="13"/>
      <c r="I138" s="47" t="s">
        <v>339</v>
      </c>
      <c r="J138" s="7"/>
      <c r="K138" s="7">
        <v>1</v>
      </c>
      <c r="L138" s="7">
        <v>1</v>
      </c>
      <c r="N138" s="8"/>
      <c r="O138" s="47" t="s">
        <v>399</v>
      </c>
      <c r="P138" s="7"/>
      <c r="Q138" s="7">
        <v>3</v>
      </c>
      <c r="R138" s="7">
        <v>4</v>
      </c>
      <c r="T138" s="8"/>
      <c r="U138" s="47" t="s">
        <v>399</v>
      </c>
      <c r="V138" s="7"/>
      <c r="W138" s="7">
        <v>1</v>
      </c>
      <c r="X138" s="7">
        <v>5</v>
      </c>
      <c r="Z138" s="8"/>
      <c r="AA138" s="47" t="s">
        <v>399</v>
      </c>
      <c r="AB138" s="7"/>
      <c r="AC138" s="7">
        <v>5</v>
      </c>
      <c r="AE138" s="8"/>
      <c r="AF138" s="47" t="s">
        <v>399</v>
      </c>
      <c r="AG138" s="7"/>
      <c r="AH138" s="7">
        <v>1</v>
      </c>
      <c r="AJ138" s="8"/>
      <c r="AK138" s="47" t="s">
        <v>250</v>
      </c>
      <c r="AL138" s="7"/>
      <c r="AM138" s="7">
        <v>1</v>
      </c>
      <c r="AN138" s="7">
        <v>1</v>
      </c>
    </row>
    <row r="139" spans="2:40" x14ac:dyDescent="0.25">
      <c r="B139" s="13"/>
      <c r="C139" s="24"/>
      <c r="D139" s="7"/>
      <c r="E139" s="7"/>
      <c r="F139" s="7"/>
      <c r="H139" s="13"/>
      <c r="I139" s="24"/>
      <c r="J139" s="7"/>
      <c r="K139" s="7"/>
      <c r="L139" s="7"/>
      <c r="N139" s="13"/>
      <c r="O139" s="24"/>
      <c r="P139" s="7"/>
      <c r="Q139" s="7"/>
      <c r="R139" s="7"/>
      <c r="T139" s="13"/>
      <c r="U139" s="24"/>
      <c r="V139" s="7"/>
      <c r="W139" s="7"/>
      <c r="X139" s="7"/>
      <c r="Z139" s="8"/>
      <c r="AA139" s="25"/>
      <c r="AB139" s="7"/>
      <c r="AC139" s="7"/>
      <c r="AE139" s="8"/>
      <c r="AF139" s="25"/>
      <c r="AG139" s="7"/>
      <c r="AH139" s="7"/>
      <c r="AJ139" s="8"/>
      <c r="AK139" s="25"/>
      <c r="AL139" s="7"/>
      <c r="AM139" s="7"/>
      <c r="AN139" s="7"/>
    </row>
    <row r="140" spans="2:40" x14ac:dyDescent="0.25">
      <c r="B140" s="34" t="s">
        <v>58</v>
      </c>
      <c r="C140" s="45" t="s">
        <v>130</v>
      </c>
      <c r="D140" s="19">
        <v>6</v>
      </c>
      <c r="E140" s="19"/>
      <c r="F140" s="19"/>
      <c r="H140" s="34" t="s">
        <v>58</v>
      </c>
      <c r="I140" s="45" t="s">
        <v>130</v>
      </c>
      <c r="J140" s="19">
        <v>6</v>
      </c>
      <c r="K140" s="19"/>
      <c r="L140" s="19"/>
      <c r="N140" s="18" t="s">
        <v>58</v>
      </c>
      <c r="O140" s="45" t="s">
        <v>55</v>
      </c>
      <c r="P140" s="19">
        <v>6</v>
      </c>
      <c r="Q140" s="19"/>
      <c r="R140" s="19"/>
      <c r="T140" s="18" t="s">
        <v>58</v>
      </c>
      <c r="U140" s="45" t="s">
        <v>506</v>
      </c>
      <c r="V140" s="19">
        <v>6</v>
      </c>
      <c r="W140" s="19"/>
      <c r="X140" s="19"/>
      <c r="Z140" s="18" t="s">
        <v>58</v>
      </c>
      <c r="AA140" s="45" t="s">
        <v>55</v>
      </c>
      <c r="AB140" s="19">
        <v>6</v>
      </c>
      <c r="AC140" s="19"/>
      <c r="AE140" s="18" t="s">
        <v>58</v>
      </c>
      <c r="AF140" s="45" t="s">
        <v>55</v>
      </c>
      <c r="AG140" s="19">
        <v>6</v>
      </c>
      <c r="AH140" s="19"/>
      <c r="AJ140" s="18" t="s">
        <v>58</v>
      </c>
      <c r="AK140" s="45" t="s">
        <v>130</v>
      </c>
      <c r="AL140" s="19">
        <v>6</v>
      </c>
      <c r="AM140" s="19"/>
      <c r="AN140" s="19"/>
    </row>
    <row r="141" spans="2:40" x14ac:dyDescent="0.25">
      <c r="B141" s="13"/>
      <c r="C141" s="52" t="s">
        <v>340</v>
      </c>
      <c r="D141" s="7"/>
      <c r="E141" s="7">
        <v>2</v>
      </c>
      <c r="F141" s="7">
        <v>6</v>
      </c>
      <c r="H141" s="13"/>
      <c r="I141" s="52" t="s">
        <v>340</v>
      </c>
      <c r="J141" s="7"/>
      <c r="K141" s="7">
        <v>2</v>
      </c>
      <c r="L141" s="7">
        <v>4</v>
      </c>
      <c r="N141" s="13"/>
      <c r="O141" s="47" t="s">
        <v>400</v>
      </c>
      <c r="P141" s="7"/>
      <c r="Q141" s="7">
        <v>2</v>
      </c>
      <c r="R141" s="7">
        <v>2</v>
      </c>
      <c r="T141" s="13"/>
      <c r="U141" s="47" t="s">
        <v>400</v>
      </c>
      <c r="V141" s="7"/>
      <c r="W141" s="7">
        <v>1</v>
      </c>
      <c r="X141" s="7">
        <v>2</v>
      </c>
      <c r="Z141" s="8"/>
      <c r="AA141" s="47" t="s">
        <v>400</v>
      </c>
      <c r="AB141" s="7"/>
      <c r="AC141" s="7">
        <v>1</v>
      </c>
      <c r="AE141" s="8"/>
      <c r="AF141" s="47" t="s">
        <v>400</v>
      </c>
      <c r="AG141" s="7"/>
      <c r="AH141" s="7">
        <v>1</v>
      </c>
      <c r="AJ141" s="8"/>
      <c r="AK141" s="47" t="s">
        <v>251</v>
      </c>
      <c r="AL141" s="7"/>
      <c r="AM141" s="7">
        <v>1</v>
      </c>
      <c r="AN141" s="7">
        <v>2</v>
      </c>
    </row>
    <row r="142" spans="2:40" ht="15" customHeight="1" x14ac:dyDescent="0.25">
      <c r="B142" s="13"/>
      <c r="C142" s="52" t="s">
        <v>341</v>
      </c>
      <c r="D142" s="7"/>
      <c r="E142" s="7">
        <v>3</v>
      </c>
      <c r="F142" s="7">
        <v>6</v>
      </c>
      <c r="H142" s="13"/>
      <c r="I142" s="52" t="s">
        <v>341</v>
      </c>
      <c r="J142" s="7"/>
      <c r="K142" s="7">
        <v>3</v>
      </c>
      <c r="L142" s="7">
        <v>5</v>
      </c>
      <c r="N142" s="13"/>
      <c r="O142" s="47" t="s">
        <v>401</v>
      </c>
      <c r="P142" s="7"/>
      <c r="Q142" s="7">
        <v>2</v>
      </c>
      <c r="R142" s="7">
        <v>2</v>
      </c>
      <c r="T142" s="13"/>
      <c r="U142" s="47" t="s">
        <v>401</v>
      </c>
      <c r="V142" s="7"/>
      <c r="W142" s="7">
        <v>1</v>
      </c>
      <c r="X142" s="7">
        <v>4</v>
      </c>
      <c r="Z142" s="8"/>
      <c r="AA142" s="47" t="s">
        <v>401</v>
      </c>
      <c r="AB142" s="7"/>
      <c r="AC142" s="7">
        <v>1</v>
      </c>
      <c r="AE142" s="8"/>
      <c r="AF142" s="47" t="s">
        <v>401</v>
      </c>
      <c r="AG142" s="7"/>
      <c r="AH142" s="7">
        <v>1</v>
      </c>
      <c r="AJ142" s="8"/>
      <c r="AK142" s="47" t="s">
        <v>252</v>
      </c>
      <c r="AL142" s="7"/>
      <c r="AM142" s="7">
        <v>1</v>
      </c>
      <c r="AN142" s="7">
        <v>1</v>
      </c>
    </row>
    <row r="143" spans="2:40" ht="15" customHeight="1" x14ac:dyDescent="0.25">
      <c r="B143" s="13"/>
      <c r="C143" s="52" t="s">
        <v>342</v>
      </c>
      <c r="D143" s="7"/>
      <c r="E143" s="7">
        <v>1</v>
      </c>
      <c r="F143" s="7">
        <v>2</v>
      </c>
      <c r="H143" s="13"/>
      <c r="I143" s="52" t="s">
        <v>342</v>
      </c>
      <c r="J143" s="7"/>
      <c r="K143" s="7">
        <v>1</v>
      </c>
      <c r="L143" s="7">
        <v>1</v>
      </c>
      <c r="N143" s="13"/>
      <c r="O143" s="47" t="s">
        <v>402</v>
      </c>
      <c r="P143" s="7"/>
      <c r="Q143" s="7">
        <v>2</v>
      </c>
      <c r="R143" s="7">
        <v>2</v>
      </c>
      <c r="T143" s="13"/>
      <c r="U143" s="47" t="s">
        <v>402</v>
      </c>
      <c r="V143" s="7"/>
      <c r="W143" s="7">
        <v>1</v>
      </c>
      <c r="X143" s="7">
        <v>1</v>
      </c>
      <c r="Z143" s="8"/>
      <c r="AA143" s="47" t="s">
        <v>402</v>
      </c>
      <c r="AB143" s="7"/>
      <c r="AC143" s="7">
        <v>1</v>
      </c>
      <c r="AE143" s="8"/>
      <c r="AF143" s="47" t="s">
        <v>402</v>
      </c>
      <c r="AG143" s="7"/>
      <c r="AH143" s="7">
        <v>1</v>
      </c>
      <c r="AJ143" s="8"/>
      <c r="AK143" s="47" t="s">
        <v>253</v>
      </c>
      <c r="AL143" s="7"/>
      <c r="AM143" s="7">
        <v>1</v>
      </c>
      <c r="AN143" s="7">
        <v>1</v>
      </c>
    </row>
    <row r="144" spans="2:40" ht="15" customHeight="1" x14ac:dyDescent="0.25">
      <c r="B144" s="13"/>
      <c r="C144" s="52" t="s">
        <v>343</v>
      </c>
      <c r="D144" s="7"/>
      <c r="E144" s="7">
        <v>1</v>
      </c>
      <c r="F144" s="7">
        <v>1</v>
      </c>
      <c r="H144" s="13"/>
      <c r="I144" s="52" t="s">
        <v>343</v>
      </c>
      <c r="J144" s="7"/>
      <c r="K144" s="7">
        <v>1</v>
      </c>
      <c r="L144" s="7">
        <v>1</v>
      </c>
      <c r="N144" s="13"/>
      <c r="O144" s="47" t="s">
        <v>403</v>
      </c>
      <c r="P144" s="7"/>
      <c r="Q144" s="7">
        <v>2</v>
      </c>
      <c r="R144" s="7">
        <v>2</v>
      </c>
      <c r="T144" s="13"/>
      <c r="U144" s="47" t="s">
        <v>403</v>
      </c>
      <c r="V144" s="7"/>
      <c r="W144" s="7">
        <v>1</v>
      </c>
      <c r="X144" s="7">
        <v>1</v>
      </c>
      <c r="Z144" s="8"/>
      <c r="AA144" s="47" t="s">
        <v>403</v>
      </c>
      <c r="AB144" s="7"/>
      <c r="AC144" s="7">
        <v>1</v>
      </c>
      <c r="AE144" s="8"/>
      <c r="AF144" s="47" t="s">
        <v>403</v>
      </c>
      <c r="AG144" s="7"/>
      <c r="AH144" s="7">
        <v>1</v>
      </c>
      <c r="AJ144" s="8"/>
      <c r="AK144" s="47" t="s">
        <v>254</v>
      </c>
      <c r="AL144" s="7"/>
      <c r="AM144" s="7">
        <v>1</v>
      </c>
      <c r="AN144" s="7">
        <v>1</v>
      </c>
    </row>
    <row r="145" spans="2:41" ht="30" customHeight="1" x14ac:dyDescent="0.25">
      <c r="B145" s="13"/>
      <c r="C145" s="52" t="s">
        <v>344</v>
      </c>
      <c r="D145" s="7"/>
      <c r="E145" s="7">
        <v>1</v>
      </c>
      <c r="F145" s="7">
        <v>1</v>
      </c>
      <c r="H145" s="13"/>
      <c r="I145" s="52" t="s">
        <v>344</v>
      </c>
      <c r="J145" s="7"/>
      <c r="K145" s="7">
        <v>1</v>
      </c>
      <c r="L145" s="7">
        <v>1</v>
      </c>
      <c r="N145" s="13"/>
      <c r="O145" s="47" t="s">
        <v>404</v>
      </c>
      <c r="P145" s="7"/>
      <c r="Q145" s="7">
        <v>1</v>
      </c>
      <c r="R145" s="7">
        <v>1</v>
      </c>
      <c r="T145" s="13"/>
      <c r="U145" s="47" t="s">
        <v>507</v>
      </c>
      <c r="V145" s="7"/>
      <c r="W145" s="7">
        <v>1</v>
      </c>
      <c r="X145" s="7">
        <v>1</v>
      </c>
      <c r="Z145" s="8"/>
      <c r="AA145" s="47" t="s">
        <v>404</v>
      </c>
      <c r="AB145" s="7"/>
      <c r="AC145" s="7">
        <v>1</v>
      </c>
      <c r="AE145" s="8"/>
      <c r="AF145" s="47" t="s">
        <v>404</v>
      </c>
      <c r="AG145" s="7"/>
      <c r="AH145" s="7">
        <v>1</v>
      </c>
      <c r="AJ145" s="8"/>
      <c r="AK145" s="47" t="s">
        <v>255</v>
      </c>
      <c r="AL145" s="7"/>
      <c r="AM145" s="7">
        <v>1</v>
      </c>
      <c r="AN145" s="7">
        <v>1</v>
      </c>
    </row>
    <row r="146" spans="2:41" x14ac:dyDescent="0.25">
      <c r="B146" s="13"/>
      <c r="C146" s="52" t="s">
        <v>345</v>
      </c>
      <c r="D146" s="7"/>
      <c r="E146" s="7">
        <v>1</v>
      </c>
      <c r="F146" s="7">
        <v>1</v>
      </c>
      <c r="H146" s="13"/>
      <c r="I146" s="52" t="s">
        <v>345</v>
      </c>
      <c r="J146" s="7"/>
      <c r="K146" s="7">
        <v>1</v>
      </c>
      <c r="L146" s="7">
        <v>3</v>
      </c>
      <c r="N146" s="13"/>
      <c r="O146" s="47" t="s">
        <v>405</v>
      </c>
      <c r="P146" s="7"/>
      <c r="Q146" s="7">
        <v>3</v>
      </c>
      <c r="R146" s="7">
        <v>3</v>
      </c>
      <c r="T146" s="13"/>
      <c r="U146" s="47" t="s">
        <v>256</v>
      </c>
      <c r="V146" s="7"/>
      <c r="W146" s="7">
        <v>1</v>
      </c>
      <c r="X146" s="7">
        <v>2</v>
      </c>
      <c r="Z146" s="8"/>
      <c r="AA146" s="47" t="s">
        <v>405</v>
      </c>
      <c r="AB146" s="7"/>
      <c r="AC146" s="7">
        <v>1</v>
      </c>
      <c r="AE146" s="8"/>
      <c r="AF146" s="47" t="s">
        <v>405</v>
      </c>
      <c r="AG146" s="7"/>
      <c r="AH146" s="7">
        <v>1</v>
      </c>
      <c r="AJ146" s="8"/>
      <c r="AK146" s="47" t="s">
        <v>256</v>
      </c>
      <c r="AL146" s="7"/>
      <c r="AM146" s="7">
        <v>1</v>
      </c>
      <c r="AN146" s="7">
        <v>1</v>
      </c>
    </row>
    <row r="147" spans="2:41" x14ac:dyDescent="0.25">
      <c r="B147" s="13"/>
      <c r="C147" s="24"/>
      <c r="D147" s="7"/>
      <c r="E147" s="7"/>
      <c r="F147" s="7"/>
      <c r="H147" s="13"/>
      <c r="I147" s="24"/>
      <c r="J147" s="7"/>
      <c r="K147" s="7"/>
      <c r="L147" s="7"/>
      <c r="N147" s="13"/>
      <c r="O147" s="24"/>
      <c r="P147" s="7"/>
      <c r="Q147" s="7"/>
      <c r="R147" s="7"/>
      <c r="T147" s="13"/>
      <c r="U147" s="24"/>
      <c r="V147" s="7"/>
      <c r="W147" s="7"/>
      <c r="X147" s="7"/>
      <c r="Z147" s="8"/>
      <c r="AA147" s="25"/>
      <c r="AB147" s="7"/>
      <c r="AC147" s="7"/>
      <c r="AE147" s="8"/>
      <c r="AF147" s="25"/>
      <c r="AG147" s="7"/>
      <c r="AH147" s="7"/>
      <c r="AJ147" s="8"/>
      <c r="AK147" s="25"/>
      <c r="AL147" s="7"/>
      <c r="AM147" s="7"/>
      <c r="AN147" s="7"/>
    </row>
    <row r="148" spans="2:41" x14ac:dyDescent="0.25">
      <c r="B148" s="13"/>
      <c r="C148" s="24"/>
      <c r="D148" s="7"/>
      <c r="E148" s="7"/>
      <c r="F148" s="7"/>
      <c r="H148" s="13"/>
      <c r="I148" s="24"/>
      <c r="J148" s="7"/>
      <c r="K148" s="7"/>
      <c r="L148" s="7"/>
      <c r="N148" s="13"/>
      <c r="O148" s="24"/>
      <c r="P148" s="7"/>
      <c r="Q148" s="7"/>
      <c r="R148" s="7"/>
      <c r="S148">
        <f>SUM(Q129:Q146)</f>
        <v>28</v>
      </c>
      <c r="T148" s="13"/>
      <c r="U148" s="24"/>
      <c r="V148" s="7"/>
      <c r="W148" s="7"/>
      <c r="X148" s="7"/>
      <c r="Z148" s="8"/>
      <c r="AA148" s="25"/>
      <c r="AB148" s="7"/>
      <c r="AC148" s="7"/>
      <c r="AE148" s="8"/>
      <c r="AF148" s="25"/>
      <c r="AG148" s="7"/>
      <c r="AH148" s="7"/>
      <c r="AJ148" s="8"/>
      <c r="AK148" s="25"/>
      <c r="AL148" s="7"/>
      <c r="AM148" s="7"/>
      <c r="AN148" s="7"/>
    </row>
    <row r="149" spans="2:41" x14ac:dyDescent="0.25">
      <c r="B149" s="13"/>
      <c r="C149" s="24"/>
      <c r="D149" s="7"/>
      <c r="E149" s="7"/>
      <c r="F149" s="7"/>
      <c r="H149" s="13"/>
      <c r="I149" s="24"/>
      <c r="J149" s="7"/>
      <c r="K149" s="7"/>
      <c r="L149" s="7"/>
      <c r="N149" s="13"/>
      <c r="O149" s="24"/>
      <c r="P149" s="7"/>
      <c r="Q149" s="7"/>
      <c r="R149" s="7"/>
      <c r="T149" s="13"/>
      <c r="U149" s="24"/>
      <c r="V149" s="7"/>
      <c r="W149" s="7"/>
      <c r="X149" s="7"/>
      <c r="Z149" s="8"/>
      <c r="AA149" s="39"/>
      <c r="AB149" s="7"/>
      <c r="AC149" s="7"/>
      <c r="AE149" s="8"/>
      <c r="AF149" s="39"/>
      <c r="AG149" s="7"/>
      <c r="AH149" s="7"/>
      <c r="AJ149" s="8"/>
      <c r="AK149" s="39"/>
      <c r="AL149" s="7"/>
      <c r="AM149" s="7"/>
      <c r="AN149" s="7"/>
    </row>
    <row r="150" spans="2:41" x14ac:dyDescent="0.25">
      <c r="B150" s="20" t="s">
        <v>59</v>
      </c>
      <c r="C150" s="53" t="s">
        <v>784</v>
      </c>
      <c r="D150" s="17"/>
      <c r="E150" s="17"/>
      <c r="F150" s="17"/>
      <c r="H150" s="20" t="s">
        <v>59</v>
      </c>
      <c r="I150" s="44" t="s">
        <v>734</v>
      </c>
      <c r="J150" s="17"/>
      <c r="K150" s="17"/>
      <c r="L150" s="17"/>
      <c r="N150" s="16" t="s">
        <v>59</v>
      </c>
      <c r="O150" s="53" t="s">
        <v>60</v>
      </c>
      <c r="P150" s="17"/>
      <c r="Q150" s="17"/>
      <c r="R150" s="17"/>
      <c r="T150" s="16" t="s">
        <v>59</v>
      </c>
      <c r="U150" s="53" t="s">
        <v>60</v>
      </c>
      <c r="V150" s="17"/>
      <c r="W150" s="17"/>
      <c r="X150" s="17"/>
      <c r="Y150" s="2"/>
      <c r="Z150" s="16" t="s">
        <v>59</v>
      </c>
      <c r="AA150" s="53" t="s">
        <v>60</v>
      </c>
      <c r="AB150" s="17"/>
      <c r="AC150" s="17"/>
      <c r="AD150" s="2"/>
      <c r="AE150" s="16" t="s">
        <v>59</v>
      </c>
      <c r="AF150" s="53" t="s">
        <v>60</v>
      </c>
      <c r="AG150" s="17"/>
      <c r="AH150" s="17"/>
      <c r="AI150" s="2"/>
      <c r="AJ150" s="16" t="s">
        <v>59</v>
      </c>
      <c r="AK150" s="53" t="s">
        <v>785</v>
      </c>
      <c r="AL150" s="17"/>
      <c r="AM150" s="17"/>
      <c r="AN150" s="17"/>
      <c r="AO150" s="2"/>
    </row>
    <row r="151" spans="2:41" x14ac:dyDescent="0.25">
      <c r="B151" s="34" t="s">
        <v>64</v>
      </c>
      <c r="C151" s="45" t="s">
        <v>61</v>
      </c>
      <c r="D151" s="19">
        <v>1</v>
      </c>
      <c r="E151" s="19">
        <v>1</v>
      </c>
      <c r="F151" s="19">
        <v>1</v>
      </c>
      <c r="H151" s="34" t="s">
        <v>64</v>
      </c>
      <c r="I151" s="45" t="s">
        <v>61</v>
      </c>
      <c r="J151" s="19">
        <v>1</v>
      </c>
      <c r="K151" s="19">
        <v>1</v>
      </c>
      <c r="L151" s="19">
        <v>1</v>
      </c>
      <c r="N151" s="18" t="s">
        <v>64</v>
      </c>
      <c r="O151" s="46" t="s">
        <v>61</v>
      </c>
      <c r="P151" s="19">
        <v>1</v>
      </c>
      <c r="Q151" s="19">
        <v>2</v>
      </c>
      <c r="R151" s="19">
        <v>2</v>
      </c>
      <c r="T151" s="18" t="s">
        <v>64</v>
      </c>
      <c r="U151" s="46" t="s">
        <v>61</v>
      </c>
      <c r="V151" s="19">
        <v>1</v>
      </c>
      <c r="W151" s="19">
        <v>1</v>
      </c>
      <c r="X151" s="19">
        <v>1</v>
      </c>
      <c r="Z151" s="18" t="s">
        <v>64</v>
      </c>
      <c r="AA151" s="46" t="s">
        <v>61</v>
      </c>
      <c r="AB151" s="19">
        <v>1</v>
      </c>
      <c r="AC151" s="19">
        <v>2</v>
      </c>
      <c r="AE151" s="18" t="s">
        <v>64</v>
      </c>
      <c r="AF151" s="46" t="s">
        <v>61</v>
      </c>
      <c r="AG151" s="19">
        <v>1</v>
      </c>
      <c r="AH151" s="19">
        <v>1</v>
      </c>
      <c r="AJ151" s="18" t="s">
        <v>64</v>
      </c>
      <c r="AK151" s="46" t="s">
        <v>61</v>
      </c>
      <c r="AL151" s="19">
        <v>1</v>
      </c>
      <c r="AM151" s="19">
        <v>1</v>
      </c>
      <c r="AN151" s="19">
        <v>1</v>
      </c>
    </row>
    <row r="152" spans="2:41" ht="30" x14ac:dyDescent="0.25">
      <c r="B152" s="34" t="s">
        <v>65</v>
      </c>
      <c r="C152" s="45" t="s">
        <v>62</v>
      </c>
      <c r="D152" s="19">
        <v>1</v>
      </c>
      <c r="E152" s="19">
        <v>1</v>
      </c>
      <c r="F152" s="19">
        <v>3</v>
      </c>
      <c r="H152" s="34" t="s">
        <v>65</v>
      </c>
      <c r="I152" s="45" t="s">
        <v>62</v>
      </c>
      <c r="J152" s="19">
        <v>1</v>
      </c>
      <c r="K152" s="19">
        <v>1</v>
      </c>
      <c r="L152" s="19">
        <v>2</v>
      </c>
      <c r="N152" s="18" t="s">
        <v>65</v>
      </c>
      <c r="O152" s="46" t="s">
        <v>62</v>
      </c>
      <c r="P152" s="19">
        <v>1</v>
      </c>
      <c r="Q152" s="19">
        <v>4</v>
      </c>
      <c r="R152" s="19">
        <v>4</v>
      </c>
      <c r="T152" s="18" t="s">
        <v>65</v>
      </c>
      <c r="U152" s="46" t="s">
        <v>62</v>
      </c>
      <c r="V152" s="19">
        <v>1</v>
      </c>
      <c r="W152" s="19">
        <v>1</v>
      </c>
      <c r="X152" s="19">
        <v>4</v>
      </c>
      <c r="Z152" s="18" t="s">
        <v>65</v>
      </c>
      <c r="AA152" s="46" t="s">
        <v>62</v>
      </c>
      <c r="AB152" s="19">
        <v>1</v>
      </c>
      <c r="AC152" s="19">
        <v>2</v>
      </c>
      <c r="AE152" s="18" t="s">
        <v>65</v>
      </c>
      <c r="AF152" s="46" t="s">
        <v>62</v>
      </c>
      <c r="AG152" s="19">
        <v>1</v>
      </c>
      <c r="AH152" s="19">
        <v>1</v>
      </c>
      <c r="AJ152" s="18" t="s">
        <v>65</v>
      </c>
      <c r="AK152" s="46" t="s">
        <v>162</v>
      </c>
      <c r="AL152" s="19">
        <v>1</v>
      </c>
      <c r="AM152" s="19">
        <v>1</v>
      </c>
      <c r="AN152" s="19">
        <v>2</v>
      </c>
    </row>
    <row r="153" spans="2:41" x14ac:dyDescent="0.25">
      <c r="B153" s="34" t="s">
        <v>66</v>
      </c>
      <c r="C153" s="45" t="s">
        <v>131</v>
      </c>
      <c r="D153" s="19">
        <v>1</v>
      </c>
      <c r="E153" s="19">
        <v>1</v>
      </c>
      <c r="F153" s="19">
        <v>7</v>
      </c>
      <c r="H153" s="34" t="s">
        <v>66</v>
      </c>
      <c r="I153" s="45" t="s">
        <v>131</v>
      </c>
      <c r="J153" s="19">
        <v>1</v>
      </c>
      <c r="K153" s="19">
        <v>1</v>
      </c>
      <c r="L153" s="19">
        <v>4</v>
      </c>
      <c r="N153" s="18" t="s">
        <v>66</v>
      </c>
      <c r="O153" s="46" t="s">
        <v>63</v>
      </c>
      <c r="P153" s="19">
        <v>1</v>
      </c>
      <c r="Q153" s="19">
        <v>5</v>
      </c>
      <c r="R153" s="19">
        <v>7</v>
      </c>
      <c r="S153">
        <f>SUM(Q151:Q153)</f>
        <v>11</v>
      </c>
      <c r="T153" s="18" t="s">
        <v>66</v>
      </c>
      <c r="U153" s="46" t="s">
        <v>508</v>
      </c>
      <c r="V153" s="19">
        <v>1</v>
      </c>
      <c r="W153" s="19">
        <v>1</v>
      </c>
      <c r="X153" s="19">
        <v>6</v>
      </c>
      <c r="Z153" s="18" t="s">
        <v>66</v>
      </c>
      <c r="AA153" s="46" t="s">
        <v>63</v>
      </c>
      <c r="AB153" s="19">
        <v>1</v>
      </c>
      <c r="AC153" s="19">
        <v>5</v>
      </c>
      <c r="AE153" s="18" t="s">
        <v>66</v>
      </c>
      <c r="AF153" s="46" t="s">
        <v>63</v>
      </c>
      <c r="AG153" s="19">
        <v>1</v>
      </c>
      <c r="AH153" s="19">
        <v>1</v>
      </c>
      <c r="AJ153" s="18" t="s">
        <v>66</v>
      </c>
      <c r="AK153" s="46" t="s">
        <v>63</v>
      </c>
      <c r="AL153" s="19">
        <v>1</v>
      </c>
      <c r="AM153" s="19">
        <v>1</v>
      </c>
      <c r="AN153" s="19">
        <v>6</v>
      </c>
    </row>
    <row r="154" spans="2:41" x14ac:dyDescent="0.25">
      <c r="B154" s="13"/>
      <c r="C154" s="24"/>
      <c r="D154" s="7"/>
      <c r="E154" s="7"/>
      <c r="F154" s="7"/>
      <c r="H154" s="13"/>
      <c r="I154" s="24"/>
      <c r="J154" s="7"/>
      <c r="K154" s="7"/>
      <c r="L154" s="7"/>
      <c r="N154" s="13"/>
      <c r="O154" s="24"/>
      <c r="P154" s="7"/>
      <c r="Q154" s="7"/>
      <c r="R154" s="7"/>
      <c r="T154" s="13"/>
      <c r="U154" s="24"/>
      <c r="V154" s="7"/>
      <c r="W154" s="7"/>
      <c r="X154" s="7"/>
      <c r="Z154" s="8"/>
      <c r="AA154" s="39"/>
      <c r="AB154" s="7"/>
      <c r="AC154" s="7"/>
      <c r="AE154" s="8"/>
      <c r="AF154" s="39"/>
      <c r="AG154" s="7"/>
      <c r="AH154" s="7"/>
      <c r="AJ154" s="8"/>
      <c r="AK154" s="39"/>
      <c r="AL154" s="7"/>
      <c r="AM154" s="7"/>
      <c r="AN154" s="7"/>
    </row>
    <row r="155" spans="2:41" ht="15" customHeight="1" x14ac:dyDescent="0.25">
      <c r="B155" s="20" t="s">
        <v>67</v>
      </c>
      <c r="C155" s="44" t="s">
        <v>787</v>
      </c>
      <c r="D155" s="17"/>
      <c r="E155" s="17"/>
      <c r="F155" s="17"/>
      <c r="H155" s="20" t="s">
        <v>67</v>
      </c>
      <c r="I155" s="44" t="s">
        <v>821</v>
      </c>
      <c r="J155" s="17"/>
      <c r="K155" s="17"/>
      <c r="L155" s="17"/>
      <c r="N155" s="16" t="s">
        <v>67</v>
      </c>
      <c r="O155" s="53" t="s">
        <v>68</v>
      </c>
      <c r="P155" s="17"/>
      <c r="Q155" s="17"/>
      <c r="R155" s="17"/>
      <c r="T155" s="16" t="s">
        <v>67</v>
      </c>
      <c r="U155" s="53" t="s">
        <v>509</v>
      </c>
      <c r="V155" s="17"/>
      <c r="W155" s="17"/>
      <c r="X155" s="17"/>
      <c r="Y155" s="2"/>
      <c r="Z155" s="16" t="s">
        <v>67</v>
      </c>
      <c r="AA155" s="53" t="s">
        <v>68</v>
      </c>
      <c r="AB155" s="17"/>
      <c r="AC155" s="17"/>
      <c r="AD155" s="2"/>
      <c r="AE155" s="16" t="s">
        <v>67</v>
      </c>
      <c r="AF155" s="53" t="s">
        <v>68</v>
      </c>
      <c r="AG155" s="17"/>
      <c r="AH155" s="17"/>
      <c r="AI155" s="2"/>
      <c r="AJ155" s="16" t="s">
        <v>67</v>
      </c>
      <c r="AK155" s="53" t="s">
        <v>786</v>
      </c>
      <c r="AL155" s="17"/>
      <c r="AM155" s="17"/>
      <c r="AN155" s="17"/>
      <c r="AO155" s="2"/>
    </row>
    <row r="156" spans="2:41" ht="31.5" customHeight="1" x14ac:dyDescent="0.25">
      <c r="B156" s="34" t="s">
        <v>77</v>
      </c>
      <c r="C156" s="45" t="s">
        <v>346</v>
      </c>
      <c r="D156" s="19">
        <v>5</v>
      </c>
      <c r="E156" s="19"/>
      <c r="F156" s="19"/>
      <c r="H156" s="34" t="s">
        <v>77</v>
      </c>
      <c r="I156" s="84" t="s">
        <v>346</v>
      </c>
      <c r="J156" s="19">
        <v>5</v>
      </c>
      <c r="K156" s="19"/>
      <c r="L156" s="19"/>
      <c r="N156" s="18" t="s">
        <v>77</v>
      </c>
      <c r="O156" s="46" t="s">
        <v>69</v>
      </c>
      <c r="P156" s="19">
        <v>5</v>
      </c>
      <c r="Q156" s="19"/>
      <c r="R156" s="19"/>
      <c r="T156" s="18" t="s">
        <v>77</v>
      </c>
      <c r="U156" s="46" t="s">
        <v>69</v>
      </c>
      <c r="V156" s="19">
        <v>5</v>
      </c>
      <c r="W156" s="19"/>
      <c r="X156" s="19"/>
      <c r="Z156" s="18" t="s">
        <v>77</v>
      </c>
      <c r="AA156" s="46" t="s">
        <v>69</v>
      </c>
      <c r="AB156" s="19">
        <v>5</v>
      </c>
      <c r="AC156" s="19"/>
      <c r="AE156" s="18" t="s">
        <v>77</v>
      </c>
      <c r="AF156" s="46" t="s">
        <v>69</v>
      </c>
      <c r="AG156" s="19">
        <v>5</v>
      </c>
      <c r="AH156" s="19"/>
      <c r="AJ156" s="18" t="s">
        <v>77</v>
      </c>
      <c r="AK156" s="46" t="s">
        <v>163</v>
      </c>
      <c r="AL156" s="50">
        <v>9</v>
      </c>
      <c r="AM156" s="19"/>
      <c r="AN156" s="19"/>
    </row>
    <row r="157" spans="2:41" ht="28.5" x14ac:dyDescent="0.25">
      <c r="B157" s="13"/>
      <c r="C157" s="52" t="s">
        <v>347</v>
      </c>
      <c r="D157" s="7"/>
      <c r="E157" s="7">
        <v>2</v>
      </c>
      <c r="F157" s="7">
        <v>9</v>
      </c>
      <c r="H157" s="13"/>
      <c r="I157" s="88" t="s">
        <v>347</v>
      </c>
      <c r="J157" s="7"/>
      <c r="K157" s="7">
        <v>2</v>
      </c>
      <c r="L157" s="7">
        <v>11</v>
      </c>
      <c r="N157" s="13"/>
      <c r="O157" s="52" t="s">
        <v>347</v>
      </c>
      <c r="P157" s="7"/>
      <c r="Q157" s="7">
        <v>4</v>
      </c>
      <c r="R157" s="7">
        <v>4</v>
      </c>
      <c r="T157" s="13"/>
      <c r="U157" s="52" t="s">
        <v>347</v>
      </c>
      <c r="V157" s="7"/>
      <c r="W157" s="7">
        <v>1</v>
      </c>
      <c r="X157" s="7">
        <v>6</v>
      </c>
      <c r="Z157" s="8"/>
      <c r="AA157" s="52" t="s">
        <v>347</v>
      </c>
      <c r="AB157" s="7"/>
      <c r="AC157" s="58">
        <v>3</v>
      </c>
      <c r="AD157" s="59"/>
      <c r="AE157" s="56"/>
      <c r="AF157" s="60" t="s">
        <v>347</v>
      </c>
      <c r="AG157" s="58"/>
      <c r="AH157" s="58">
        <v>2</v>
      </c>
      <c r="AJ157" s="48"/>
      <c r="AK157" s="55" t="s">
        <v>257</v>
      </c>
      <c r="AL157" s="50"/>
      <c r="AM157" s="50">
        <v>2</v>
      </c>
      <c r="AN157" s="50">
        <v>10</v>
      </c>
    </row>
    <row r="158" spans="2:41" ht="31.5" customHeight="1" x14ac:dyDescent="0.25">
      <c r="B158" s="13"/>
      <c r="C158" s="52" t="s">
        <v>714</v>
      </c>
      <c r="D158" s="7"/>
      <c r="E158" s="7">
        <v>1</v>
      </c>
      <c r="F158" s="7">
        <v>4</v>
      </c>
      <c r="H158" s="13"/>
      <c r="I158" s="88" t="s">
        <v>714</v>
      </c>
      <c r="J158" s="7"/>
      <c r="K158" s="7">
        <v>1</v>
      </c>
      <c r="L158" s="7">
        <v>5</v>
      </c>
      <c r="N158" s="13"/>
      <c r="O158" s="52" t="s">
        <v>406</v>
      </c>
      <c r="P158" s="7"/>
      <c r="Q158" s="7">
        <v>3</v>
      </c>
      <c r="R158" s="7">
        <v>3</v>
      </c>
      <c r="T158" s="13"/>
      <c r="U158" s="52" t="s">
        <v>510</v>
      </c>
      <c r="V158" s="7"/>
      <c r="W158" s="7">
        <v>1</v>
      </c>
      <c r="X158" s="7">
        <v>3</v>
      </c>
      <c r="Z158" s="8"/>
      <c r="AA158" s="52" t="s">
        <v>406</v>
      </c>
      <c r="AB158" s="7"/>
      <c r="AC158" s="58">
        <v>2</v>
      </c>
      <c r="AD158" s="59"/>
      <c r="AE158" s="56"/>
      <c r="AF158" s="60" t="s">
        <v>406</v>
      </c>
      <c r="AG158" s="58"/>
      <c r="AH158" s="58">
        <v>2</v>
      </c>
      <c r="AJ158" s="48"/>
      <c r="AK158" s="55" t="s">
        <v>258</v>
      </c>
      <c r="AL158" s="50"/>
      <c r="AM158" s="50">
        <v>2</v>
      </c>
      <c r="AN158" s="50">
        <v>4</v>
      </c>
    </row>
    <row r="159" spans="2:41" x14ac:dyDescent="0.25">
      <c r="B159" s="13"/>
      <c r="C159" s="52" t="s">
        <v>348</v>
      </c>
      <c r="D159" s="7"/>
      <c r="E159" s="7">
        <v>1</v>
      </c>
      <c r="F159" s="7">
        <v>4</v>
      </c>
      <c r="H159" s="13"/>
      <c r="I159" s="88" t="s">
        <v>348</v>
      </c>
      <c r="J159" s="7"/>
      <c r="K159" s="7">
        <v>1</v>
      </c>
      <c r="L159" s="7">
        <v>4</v>
      </c>
      <c r="N159" s="13"/>
      <c r="O159" s="52" t="s">
        <v>348</v>
      </c>
      <c r="P159" s="7"/>
      <c r="Q159" s="7">
        <v>4</v>
      </c>
      <c r="R159" s="7">
        <v>4</v>
      </c>
      <c r="T159" s="13"/>
      <c r="U159" s="52" t="s">
        <v>348</v>
      </c>
      <c r="V159" s="7"/>
      <c r="W159" s="7">
        <v>1</v>
      </c>
      <c r="X159" s="7">
        <v>4</v>
      </c>
      <c r="Z159" s="8"/>
      <c r="AA159" s="52" t="s">
        <v>348</v>
      </c>
      <c r="AB159" s="7"/>
      <c r="AC159" s="58">
        <v>3</v>
      </c>
      <c r="AD159" s="59"/>
      <c r="AE159" s="56"/>
      <c r="AF159" s="60" t="s">
        <v>348</v>
      </c>
      <c r="AG159" s="58"/>
      <c r="AH159" s="58">
        <v>1</v>
      </c>
      <c r="AJ159" s="48"/>
      <c r="AK159" s="55" t="s">
        <v>259</v>
      </c>
      <c r="AL159" s="50"/>
      <c r="AM159" s="50">
        <v>1</v>
      </c>
      <c r="AN159" s="50">
        <v>2</v>
      </c>
    </row>
    <row r="160" spans="2:41" ht="28.5" x14ac:dyDescent="0.25">
      <c r="B160" s="13"/>
      <c r="C160" s="52" t="s">
        <v>349</v>
      </c>
      <c r="D160" s="7"/>
      <c r="E160" s="7">
        <v>2</v>
      </c>
      <c r="F160" s="7">
        <v>4</v>
      </c>
      <c r="H160" s="13"/>
      <c r="I160" s="88" t="s">
        <v>349</v>
      </c>
      <c r="J160" s="7"/>
      <c r="K160" s="7">
        <v>2</v>
      </c>
      <c r="L160" s="7">
        <v>6</v>
      </c>
      <c r="N160" s="13"/>
      <c r="O160" s="52" t="s">
        <v>407</v>
      </c>
      <c r="P160" s="7"/>
      <c r="Q160" s="7">
        <v>3</v>
      </c>
      <c r="R160" s="7">
        <v>3</v>
      </c>
      <c r="T160" s="13"/>
      <c r="U160" s="52" t="s">
        <v>511</v>
      </c>
      <c r="V160" s="7"/>
      <c r="W160" s="7">
        <v>1</v>
      </c>
      <c r="X160" s="7">
        <v>3</v>
      </c>
      <c r="Z160" s="8"/>
      <c r="AA160" s="52" t="s">
        <v>407</v>
      </c>
      <c r="AB160" s="7"/>
      <c r="AC160" s="58">
        <v>4</v>
      </c>
      <c r="AD160" s="59"/>
      <c r="AE160" s="56"/>
      <c r="AF160" s="60" t="s">
        <v>407</v>
      </c>
      <c r="AG160" s="58"/>
      <c r="AH160" s="58">
        <v>1</v>
      </c>
      <c r="AJ160" s="48"/>
      <c r="AK160" s="55" t="s">
        <v>260</v>
      </c>
      <c r="AL160" s="50"/>
      <c r="AM160" s="50">
        <v>2</v>
      </c>
      <c r="AN160" s="50">
        <v>2</v>
      </c>
    </row>
    <row r="161" spans="2:40" ht="42.75" x14ac:dyDescent="0.25">
      <c r="B161" s="13"/>
      <c r="C161" s="52" t="s">
        <v>350</v>
      </c>
      <c r="D161" s="7"/>
      <c r="E161" s="7">
        <v>1</v>
      </c>
      <c r="F161" s="7">
        <v>1</v>
      </c>
      <c r="H161" s="13"/>
      <c r="I161" s="88" t="s">
        <v>350</v>
      </c>
      <c r="J161" s="7"/>
      <c r="K161" s="7">
        <v>1</v>
      </c>
      <c r="L161" s="7">
        <v>1</v>
      </c>
      <c r="N161" s="13"/>
      <c r="O161" s="52" t="s">
        <v>408</v>
      </c>
      <c r="P161" s="7"/>
      <c r="Q161" s="7">
        <v>1</v>
      </c>
      <c r="R161" s="7">
        <v>1</v>
      </c>
      <c r="T161" s="13"/>
      <c r="U161" s="52" t="s">
        <v>408</v>
      </c>
      <c r="V161" s="7"/>
      <c r="W161" s="7">
        <v>1</v>
      </c>
      <c r="X161" s="7">
        <v>2</v>
      </c>
      <c r="Z161" s="8"/>
      <c r="AA161" s="52" t="s">
        <v>408</v>
      </c>
      <c r="AB161" s="7"/>
      <c r="AC161" s="58">
        <v>1</v>
      </c>
      <c r="AD161" s="59"/>
      <c r="AE161" s="56"/>
      <c r="AF161" s="60" t="s">
        <v>408</v>
      </c>
      <c r="AG161" s="58"/>
      <c r="AH161" s="58">
        <v>1</v>
      </c>
      <c r="AJ161" s="48"/>
      <c r="AK161" s="55" t="s">
        <v>261</v>
      </c>
      <c r="AL161" s="50"/>
      <c r="AM161" s="50">
        <v>2</v>
      </c>
      <c r="AN161" s="50">
        <v>2</v>
      </c>
    </row>
    <row r="162" spans="2:40" ht="28.5" x14ac:dyDescent="0.25">
      <c r="B162" s="13"/>
      <c r="C162" s="24"/>
      <c r="D162" s="7"/>
      <c r="E162" s="7"/>
      <c r="F162" s="7"/>
      <c r="H162" s="13"/>
      <c r="I162" s="24"/>
      <c r="J162" s="7"/>
      <c r="K162" s="7"/>
      <c r="L162" s="7"/>
      <c r="N162" s="13"/>
      <c r="O162" s="24"/>
      <c r="P162" s="7"/>
      <c r="Q162" s="7"/>
      <c r="R162" s="7"/>
      <c r="T162" s="13"/>
      <c r="U162" s="24"/>
      <c r="V162" s="7"/>
      <c r="W162" s="7"/>
      <c r="X162" s="7"/>
      <c r="Z162" s="8"/>
      <c r="AA162" s="25"/>
      <c r="AB162" s="7"/>
      <c r="AC162" s="41"/>
      <c r="AD162" s="89"/>
      <c r="AE162" s="90"/>
      <c r="AF162" s="91"/>
      <c r="AG162" s="41"/>
      <c r="AH162" s="41"/>
      <c r="AJ162" s="48"/>
      <c r="AK162" s="55" t="s">
        <v>262</v>
      </c>
      <c r="AL162" s="50"/>
      <c r="AM162" s="50">
        <v>1</v>
      </c>
      <c r="AN162" s="50">
        <v>1</v>
      </c>
    </row>
    <row r="163" spans="2:40" x14ac:dyDescent="0.25">
      <c r="B163" s="13"/>
      <c r="C163" s="24"/>
      <c r="D163" s="7"/>
      <c r="E163" s="7"/>
      <c r="F163" s="7"/>
      <c r="H163" s="13"/>
      <c r="I163" s="24"/>
      <c r="J163" s="7"/>
      <c r="K163" s="7"/>
      <c r="L163" s="7"/>
      <c r="N163" s="13"/>
      <c r="O163" s="24"/>
      <c r="P163" s="7"/>
      <c r="Q163" s="7"/>
      <c r="R163" s="7"/>
      <c r="S163">
        <f>SUM(Q157:Q189)</f>
        <v>53</v>
      </c>
      <c r="T163" s="13"/>
      <c r="U163" s="24"/>
      <c r="V163" s="7"/>
      <c r="W163" s="7"/>
      <c r="X163" s="7"/>
      <c r="Z163" s="8"/>
      <c r="AA163" s="25"/>
      <c r="AB163" s="7"/>
      <c r="AC163" s="41"/>
      <c r="AD163" s="89"/>
      <c r="AE163" s="90"/>
      <c r="AF163" s="91"/>
      <c r="AG163" s="41"/>
      <c r="AH163" s="41"/>
      <c r="AJ163" s="48"/>
      <c r="AK163" s="55" t="s">
        <v>263</v>
      </c>
      <c r="AL163" s="50"/>
      <c r="AM163" s="50">
        <v>1</v>
      </c>
      <c r="AN163" s="50">
        <v>1</v>
      </c>
    </row>
    <row r="164" spans="2:40" x14ac:dyDescent="0.25">
      <c r="B164" s="13"/>
      <c r="C164" s="24"/>
      <c r="D164" s="7"/>
      <c r="E164" s="7"/>
      <c r="F164" s="7"/>
      <c r="H164" s="13"/>
      <c r="I164" s="24"/>
      <c r="J164" s="7"/>
      <c r="K164" s="7"/>
      <c r="L164" s="7"/>
      <c r="N164" s="13"/>
      <c r="O164" s="24"/>
      <c r="P164" s="7"/>
      <c r="Q164" s="7"/>
      <c r="R164" s="7"/>
      <c r="T164" s="13"/>
      <c r="U164" s="24"/>
      <c r="V164" s="7"/>
      <c r="W164" s="7"/>
      <c r="X164" s="7"/>
      <c r="Z164" s="8"/>
      <c r="AA164" s="25"/>
      <c r="AB164" s="7"/>
      <c r="AC164" s="41"/>
      <c r="AD164" s="89"/>
      <c r="AE164" s="90"/>
      <c r="AF164" s="91"/>
      <c r="AG164" s="41"/>
      <c r="AH164" s="41"/>
      <c r="AJ164" s="48"/>
      <c r="AK164" s="55" t="s">
        <v>264</v>
      </c>
      <c r="AL164" s="50"/>
      <c r="AM164" s="50">
        <v>1</v>
      </c>
      <c r="AN164" s="50">
        <v>1</v>
      </c>
    </row>
    <row r="165" spans="2:40" ht="28.5" x14ac:dyDescent="0.25">
      <c r="B165" s="13"/>
      <c r="C165" s="24"/>
      <c r="D165" s="7"/>
      <c r="E165" s="7"/>
      <c r="F165" s="7"/>
      <c r="H165" s="13"/>
      <c r="I165" s="24"/>
      <c r="J165" s="7"/>
      <c r="K165" s="7"/>
      <c r="L165" s="7"/>
      <c r="N165" s="13"/>
      <c r="O165" s="24"/>
      <c r="P165" s="7"/>
      <c r="Q165" s="7"/>
      <c r="R165" s="7"/>
      <c r="T165" s="13"/>
      <c r="U165" s="24"/>
      <c r="V165" s="7"/>
      <c r="W165" s="7"/>
      <c r="X165" s="7"/>
      <c r="Z165" s="8"/>
      <c r="AA165" s="25"/>
      <c r="AB165" s="7"/>
      <c r="AC165" s="41"/>
      <c r="AD165" s="89"/>
      <c r="AE165" s="90"/>
      <c r="AF165" s="91"/>
      <c r="AG165" s="41"/>
      <c r="AH165" s="41"/>
      <c r="AJ165" s="48"/>
      <c r="AK165" s="55" t="s">
        <v>265</v>
      </c>
      <c r="AL165" s="50"/>
      <c r="AM165" s="50">
        <v>1</v>
      </c>
      <c r="AN165" s="50">
        <v>1</v>
      </c>
    </row>
    <row r="166" spans="2:40" ht="38.25" customHeight="1" x14ac:dyDescent="0.25">
      <c r="B166" s="34" t="s">
        <v>78</v>
      </c>
      <c r="C166" s="45" t="s">
        <v>70</v>
      </c>
      <c r="D166" s="19">
        <v>3</v>
      </c>
      <c r="E166" s="19"/>
      <c r="F166" s="19"/>
      <c r="H166" s="34" t="s">
        <v>78</v>
      </c>
      <c r="I166" s="45" t="s">
        <v>70</v>
      </c>
      <c r="J166" s="19">
        <v>3</v>
      </c>
      <c r="K166" s="19"/>
      <c r="L166" s="19"/>
      <c r="N166" s="18" t="s">
        <v>78</v>
      </c>
      <c r="O166" s="45" t="s">
        <v>70</v>
      </c>
      <c r="P166" s="19">
        <v>3</v>
      </c>
      <c r="Q166" s="19"/>
      <c r="R166" s="19"/>
      <c r="T166" s="18" t="s">
        <v>78</v>
      </c>
      <c r="U166" s="45" t="s">
        <v>512</v>
      </c>
      <c r="V166" s="19">
        <v>3</v>
      </c>
      <c r="W166" s="19"/>
      <c r="X166" s="19"/>
      <c r="Z166" s="18" t="s">
        <v>78</v>
      </c>
      <c r="AA166" s="45" t="s">
        <v>70</v>
      </c>
      <c r="AB166" s="19">
        <v>3</v>
      </c>
      <c r="AC166" s="19"/>
      <c r="AE166" s="18" t="s">
        <v>78</v>
      </c>
      <c r="AF166" s="45" t="s">
        <v>70</v>
      </c>
      <c r="AG166" s="19">
        <v>3</v>
      </c>
      <c r="AH166" s="19"/>
      <c r="AJ166" s="18" t="s">
        <v>78</v>
      </c>
      <c r="AK166" s="45" t="s">
        <v>164</v>
      </c>
      <c r="AL166" s="19">
        <v>3</v>
      </c>
      <c r="AM166" s="19"/>
      <c r="AN166" s="19"/>
    </row>
    <row r="167" spans="2:40" ht="28.5" x14ac:dyDescent="0.25">
      <c r="B167" s="13"/>
      <c r="C167" s="52" t="s">
        <v>351</v>
      </c>
      <c r="D167" s="7"/>
      <c r="E167" s="7">
        <v>1</v>
      </c>
      <c r="F167" s="7">
        <v>3</v>
      </c>
      <c r="H167" s="13"/>
      <c r="I167" s="52" t="s">
        <v>351</v>
      </c>
      <c r="J167" s="7"/>
      <c r="K167" s="7">
        <v>1</v>
      </c>
      <c r="L167" s="7">
        <v>5</v>
      </c>
      <c r="N167" s="13"/>
      <c r="O167" s="52" t="s">
        <v>409</v>
      </c>
      <c r="P167" s="7"/>
      <c r="Q167" s="7">
        <v>5</v>
      </c>
      <c r="R167" s="7">
        <v>5</v>
      </c>
      <c r="T167" s="13"/>
      <c r="U167" s="60" t="s">
        <v>409</v>
      </c>
      <c r="V167" s="7"/>
      <c r="W167" s="7">
        <v>1</v>
      </c>
      <c r="X167" s="7"/>
      <c r="Z167" s="8"/>
      <c r="AA167" s="60" t="s">
        <v>409</v>
      </c>
      <c r="AB167" s="58"/>
      <c r="AC167" s="58">
        <v>5</v>
      </c>
      <c r="AD167" s="59"/>
      <c r="AE167" s="56"/>
      <c r="AF167" s="60" t="s">
        <v>409</v>
      </c>
      <c r="AG167" s="58"/>
      <c r="AH167" s="58">
        <v>1</v>
      </c>
      <c r="AJ167" s="48"/>
      <c r="AK167" s="55" t="s">
        <v>266</v>
      </c>
      <c r="AL167" s="50"/>
      <c r="AM167" s="50">
        <v>1</v>
      </c>
      <c r="AN167" s="50">
        <v>5</v>
      </c>
    </row>
    <row r="168" spans="2:40" ht="42.75" x14ac:dyDescent="0.25">
      <c r="B168" s="13"/>
      <c r="C168" s="52" t="s">
        <v>352</v>
      </c>
      <c r="D168" s="7"/>
      <c r="E168" s="7">
        <v>1</v>
      </c>
      <c r="F168" s="7">
        <v>1</v>
      </c>
      <c r="H168" s="13"/>
      <c r="I168" s="52" t="s">
        <v>352</v>
      </c>
      <c r="J168" s="7"/>
      <c r="K168" s="7">
        <v>1</v>
      </c>
      <c r="L168" s="7">
        <v>3</v>
      </c>
      <c r="N168" s="13"/>
      <c r="O168" s="52" t="s">
        <v>410</v>
      </c>
      <c r="P168" s="7"/>
      <c r="Q168" s="7">
        <v>2</v>
      </c>
      <c r="R168" s="7">
        <v>2</v>
      </c>
      <c r="T168" s="13"/>
      <c r="U168" s="60" t="s">
        <v>513</v>
      </c>
      <c r="V168" s="7"/>
      <c r="W168" s="7">
        <v>1</v>
      </c>
      <c r="X168" s="7"/>
      <c r="Z168" s="8"/>
      <c r="AA168" s="60" t="s">
        <v>410</v>
      </c>
      <c r="AB168" s="58"/>
      <c r="AC168" s="58">
        <v>2</v>
      </c>
      <c r="AD168" s="59"/>
      <c r="AE168" s="56"/>
      <c r="AF168" s="60" t="s">
        <v>410</v>
      </c>
      <c r="AG168" s="58"/>
      <c r="AH168" s="58">
        <v>2</v>
      </c>
      <c r="AJ168" s="48"/>
      <c r="AK168" s="55" t="s">
        <v>267</v>
      </c>
      <c r="AL168" s="50"/>
      <c r="AM168" s="50">
        <v>2</v>
      </c>
      <c r="AN168" s="50">
        <v>6</v>
      </c>
    </row>
    <row r="169" spans="2:40" ht="42.75" x14ac:dyDescent="0.25">
      <c r="B169" s="13"/>
      <c r="C169" s="52" t="s">
        <v>353</v>
      </c>
      <c r="D169" s="7"/>
      <c r="E169" s="7">
        <v>1</v>
      </c>
      <c r="F169" s="7">
        <v>1</v>
      </c>
      <c r="H169" s="13"/>
      <c r="I169" s="52" t="s">
        <v>353</v>
      </c>
      <c r="J169" s="7"/>
      <c r="K169" s="7">
        <v>1</v>
      </c>
      <c r="L169" s="7">
        <v>1</v>
      </c>
      <c r="N169" s="13"/>
      <c r="O169" s="52" t="s">
        <v>353</v>
      </c>
      <c r="P169" s="7"/>
      <c r="Q169" s="7">
        <v>1</v>
      </c>
      <c r="R169" s="7">
        <v>1</v>
      </c>
      <c r="T169" s="13"/>
      <c r="U169" s="60" t="s">
        <v>514</v>
      </c>
      <c r="V169" s="7"/>
      <c r="W169" s="7">
        <v>1</v>
      </c>
      <c r="X169" s="7"/>
      <c r="Z169" s="8"/>
      <c r="AA169" s="60" t="s">
        <v>353</v>
      </c>
      <c r="AB169" s="58"/>
      <c r="AC169" s="58">
        <v>1</v>
      </c>
      <c r="AD169" s="59"/>
      <c r="AE169" s="56"/>
      <c r="AF169" s="60" t="s">
        <v>353</v>
      </c>
      <c r="AG169" s="58"/>
      <c r="AH169" s="58">
        <v>1</v>
      </c>
      <c r="AJ169" s="48"/>
      <c r="AK169" s="55" t="s">
        <v>268</v>
      </c>
      <c r="AL169" s="50"/>
      <c r="AM169" s="50">
        <v>1</v>
      </c>
      <c r="AN169" s="50">
        <v>1</v>
      </c>
    </row>
    <row r="170" spans="2:40" x14ac:dyDescent="0.25">
      <c r="B170" s="13"/>
      <c r="C170" s="24"/>
      <c r="D170" s="7"/>
      <c r="E170" s="7"/>
      <c r="F170" s="7"/>
      <c r="H170" s="13"/>
      <c r="I170" s="24"/>
      <c r="J170" s="7"/>
      <c r="K170" s="7"/>
      <c r="L170" s="7"/>
      <c r="N170" s="13"/>
      <c r="O170" s="24"/>
      <c r="P170" s="7"/>
      <c r="Q170" s="7"/>
      <c r="R170" s="7"/>
      <c r="T170" s="13"/>
      <c r="U170" s="24"/>
      <c r="V170" s="7"/>
      <c r="W170" s="7"/>
      <c r="X170" s="7"/>
      <c r="Z170" s="8"/>
      <c r="AA170" s="61"/>
      <c r="AB170" s="58"/>
      <c r="AC170" s="58"/>
      <c r="AD170" s="59"/>
      <c r="AE170" s="56"/>
      <c r="AF170" s="62"/>
      <c r="AG170" s="58"/>
      <c r="AH170" s="58"/>
      <c r="AJ170" s="48"/>
      <c r="AK170" s="55"/>
      <c r="AL170" s="50"/>
      <c r="AM170" s="50"/>
      <c r="AN170" s="50"/>
    </row>
    <row r="171" spans="2:40" x14ac:dyDescent="0.25">
      <c r="B171" s="13"/>
      <c r="C171" s="24"/>
      <c r="D171" s="7"/>
      <c r="E171" s="7"/>
      <c r="F171" s="7"/>
      <c r="H171" s="13"/>
      <c r="I171" s="24"/>
      <c r="J171" s="7"/>
      <c r="K171" s="7"/>
      <c r="L171" s="7"/>
      <c r="N171" s="13"/>
      <c r="O171" s="24"/>
      <c r="P171" s="7"/>
      <c r="Q171" s="7"/>
      <c r="R171" s="7"/>
      <c r="T171" s="13"/>
      <c r="U171" s="24"/>
      <c r="V171" s="7"/>
      <c r="W171" s="7"/>
      <c r="X171" s="7"/>
      <c r="Z171" s="8"/>
      <c r="AA171" s="61"/>
      <c r="AB171" s="58"/>
      <c r="AC171" s="58"/>
      <c r="AD171" s="59"/>
      <c r="AE171" s="56"/>
      <c r="AF171" s="62"/>
      <c r="AG171" s="58"/>
      <c r="AH171" s="58"/>
      <c r="AJ171" s="48"/>
      <c r="AK171" s="55"/>
      <c r="AL171" s="50"/>
      <c r="AM171" s="50"/>
      <c r="AN171" s="50"/>
    </row>
    <row r="172" spans="2:40" x14ac:dyDescent="0.25">
      <c r="B172" s="13"/>
      <c r="C172" s="24"/>
      <c r="D172" s="7"/>
      <c r="E172" s="7"/>
      <c r="F172" s="7"/>
      <c r="H172" s="13"/>
      <c r="I172" s="24"/>
      <c r="J172" s="7"/>
      <c r="K172" s="7"/>
      <c r="L172" s="7"/>
      <c r="N172" s="13"/>
      <c r="O172" s="24"/>
      <c r="P172" s="7"/>
      <c r="Q172" s="7"/>
      <c r="R172" s="7"/>
      <c r="T172" s="13"/>
      <c r="U172" s="24"/>
      <c r="V172" s="7"/>
      <c r="W172" s="7"/>
      <c r="X172" s="7"/>
      <c r="Z172" s="8"/>
      <c r="AA172" s="61"/>
      <c r="AB172" s="58"/>
      <c r="AC172" s="58"/>
      <c r="AD172" s="59"/>
      <c r="AE172" s="56"/>
      <c r="AF172" s="62"/>
      <c r="AG172" s="58"/>
      <c r="AH172" s="58"/>
      <c r="AJ172" s="48"/>
      <c r="AK172" s="55"/>
      <c r="AL172" s="50"/>
      <c r="AM172" s="50"/>
      <c r="AN172" s="50"/>
    </row>
    <row r="173" spans="2:40" ht="30" x14ac:dyDescent="0.25">
      <c r="B173" s="34" t="s">
        <v>79</v>
      </c>
      <c r="C173" s="45" t="s">
        <v>132</v>
      </c>
      <c r="D173" s="19">
        <v>5</v>
      </c>
      <c r="E173" s="19"/>
      <c r="F173" s="19"/>
      <c r="H173" s="34" t="s">
        <v>79</v>
      </c>
      <c r="I173" s="45" t="s">
        <v>132</v>
      </c>
      <c r="J173" s="19">
        <v>5</v>
      </c>
      <c r="K173" s="19"/>
      <c r="L173" s="19"/>
      <c r="N173" s="34" t="s">
        <v>79</v>
      </c>
      <c r="O173" s="45" t="s">
        <v>132</v>
      </c>
      <c r="P173" s="19">
        <v>5</v>
      </c>
      <c r="Q173" s="19"/>
      <c r="R173" s="19"/>
      <c r="T173" s="18" t="s">
        <v>79</v>
      </c>
      <c r="U173" s="45" t="s">
        <v>515</v>
      </c>
      <c r="V173" s="19">
        <v>5</v>
      </c>
      <c r="W173" s="19"/>
      <c r="X173" s="19"/>
      <c r="Z173" s="18" t="s">
        <v>79</v>
      </c>
      <c r="AA173" s="45" t="s">
        <v>71</v>
      </c>
      <c r="AB173" s="19">
        <v>5</v>
      </c>
      <c r="AC173" s="19"/>
      <c r="AE173" s="18" t="s">
        <v>79</v>
      </c>
      <c r="AF173" s="45" t="s">
        <v>71</v>
      </c>
      <c r="AG173" s="19">
        <v>5</v>
      </c>
      <c r="AH173" s="19"/>
      <c r="AJ173" s="67"/>
      <c r="AK173" s="99" t="s">
        <v>789</v>
      </c>
      <c r="AL173" s="50"/>
      <c r="AM173" s="50"/>
      <c r="AN173" s="50"/>
    </row>
    <row r="174" spans="2:40" ht="15" customHeight="1" x14ac:dyDescent="0.25">
      <c r="B174" s="13"/>
      <c r="C174" s="52" t="s">
        <v>354</v>
      </c>
      <c r="D174" s="7"/>
      <c r="E174" s="7">
        <v>1</v>
      </c>
      <c r="F174" s="7">
        <v>3</v>
      </c>
      <c r="H174" s="13"/>
      <c r="I174" s="52" t="s">
        <v>354</v>
      </c>
      <c r="J174" s="7"/>
      <c r="K174" s="7">
        <v>1</v>
      </c>
      <c r="L174" s="7">
        <v>3</v>
      </c>
      <c r="N174" s="13"/>
      <c r="O174" s="52" t="s">
        <v>354</v>
      </c>
      <c r="P174" s="7"/>
      <c r="Q174" s="7">
        <v>2</v>
      </c>
      <c r="R174" s="7">
        <v>2</v>
      </c>
      <c r="T174" s="13"/>
      <c r="U174" s="52" t="s">
        <v>516</v>
      </c>
      <c r="V174" s="7"/>
      <c r="W174" s="7">
        <v>1</v>
      </c>
      <c r="X174" s="7">
        <v>4</v>
      </c>
      <c r="Z174" s="8"/>
      <c r="AA174" s="52" t="s">
        <v>354</v>
      </c>
      <c r="AB174" s="58"/>
      <c r="AC174" s="58">
        <v>3</v>
      </c>
      <c r="AD174" s="59"/>
      <c r="AE174" s="56"/>
      <c r="AF174" s="60" t="s">
        <v>354</v>
      </c>
      <c r="AG174" s="58"/>
      <c r="AH174" s="58">
        <v>1</v>
      </c>
      <c r="AJ174" s="10"/>
      <c r="AK174" s="28"/>
      <c r="AL174" s="11"/>
      <c r="AM174" s="11"/>
      <c r="AN174" s="11"/>
    </row>
    <row r="175" spans="2:40" ht="28.5" x14ac:dyDescent="0.25">
      <c r="B175" s="13"/>
      <c r="C175" s="52" t="s">
        <v>355</v>
      </c>
      <c r="D175" s="7"/>
      <c r="E175" s="7">
        <v>1</v>
      </c>
      <c r="F175" s="7">
        <v>3</v>
      </c>
      <c r="H175" s="13"/>
      <c r="I175" s="52" t="s">
        <v>355</v>
      </c>
      <c r="J175" s="7"/>
      <c r="K175" s="7">
        <v>1</v>
      </c>
      <c r="L175" s="7">
        <v>3</v>
      </c>
      <c r="N175" s="13"/>
      <c r="O175" s="52" t="s">
        <v>355</v>
      </c>
      <c r="P175" s="7"/>
      <c r="Q175" s="7">
        <v>3</v>
      </c>
      <c r="R175" s="7">
        <v>3</v>
      </c>
      <c r="T175" s="13"/>
      <c r="U175" s="52" t="s">
        <v>517</v>
      </c>
      <c r="V175" s="7"/>
      <c r="W175" s="7">
        <v>1</v>
      </c>
      <c r="X175" s="7">
        <v>10</v>
      </c>
      <c r="Z175" s="8"/>
      <c r="AA175" s="52" t="s">
        <v>411</v>
      </c>
      <c r="AB175" s="58"/>
      <c r="AC175" s="58">
        <v>7</v>
      </c>
      <c r="AD175" s="59"/>
      <c r="AE175" s="56"/>
      <c r="AF175" s="60" t="s">
        <v>411</v>
      </c>
      <c r="AG175" s="58"/>
      <c r="AH175" s="58">
        <v>1</v>
      </c>
      <c r="AJ175" s="10"/>
      <c r="AK175" s="28"/>
      <c r="AL175" s="11"/>
      <c r="AM175" s="11"/>
      <c r="AN175" s="11"/>
    </row>
    <row r="176" spans="2:40" x14ac:dyDescent="0.25">
      <c r="B176" s="13"/>
      <c r="C176" s="52" t="s">
        <v>356</v>
      </c>
      <c r="D176" s="7"/>
      <c r="E176" s="7">
        <v>1</v>
      </c>
      <c r="F176" s="7">
        <v>1</v>
      </c>
      <c r="H176" s="13"/>
      <c r="I176" s="52" t="s">
        <v>356</v>
      </c>
      <c r="J176" s="7"/>
      <c r="K176" s="7">
        <v>1</v>
      </c>
      <c r="L176" s="7">
        <v>1</v>
      </c>
      <c r="N176" s="13"/>
      <c r="O176" s="52" t="s">
        <v>356</v>
      </c>
      <c r="P176" s="7"/>
      <c r="Q176" s="7">
        <v>2</v>
      </c>
      <c r="R176" s="7">
        <v>2</v>
      </c>
      <c r="T176" s="13"/>
      <c r="U176" s="52" t="s">
        <v>518</v>
      </c>
      <c r="V176" s="7"/>
      <c r="W176" s="7">
        <v>1</v>
      </c>
      <c r="X176" s="7">
        <v>3</v>
      </c>
      <c r="Z176" s="8"/>
      <c r="AA176" s="52" t="s">
        <v>412</v>
      </c>
      <c r="AB176" s="58"/>
      <c r="AC176" s="58">
        <v>1</v>
      </c>
      <c r="AD176" s="59"/>
      <c r="AE176" s="56"/>
      <c r="AF176" s="60" t="s">
        <v>412</v>
      </c>
      <c r="AG176" s="58"/>
      <c r="AH176" s="58">
        <v>1</v>
      </c>
      <c r="AJ176" s="10"/>
      <c r="AK176" s="28"/>
      <c r="AL176" s="11"/>
      <c r="AM176" s="11"/>
      <c r="AN176" s="11"/>
    </row>
    <row r="177" spans="2:41" x14ac:dyDescent="0.25">
      <c r="B177" s="13"/>
      <c r="C177" s="52" t="s">
        <v>264</v>
      </c>
      <c r="D177" s="7"/>
      <c r="E177" s="7">
        <v>1</v>
      </c>
      <c r="F177" s="7">
        <v>1</v>
      </c>
      <c r="H177" s="13"/>
      <c r="I177" s="52" t="s">
        <v>264</v>
      </c>
      <c r="J177" s="7"/>
      <c r="K177" s="7">
        <v>1</v>
      </c>
      <c r="L177" s="7">
        <v>1</v>
      </c>
      <c r="N177" s="13"/>
      <c r="O177" s="52" t="s">
        <v>264</v>
      </c>
      <c r="P177" s="7"/>
      <c r="Q177" s="7">
        <v>2</v>
      </c>
      <c r="R177" s="7">
        <v>2</v>
      </c>
      <c r="T177" s="13"/>
      <c r="U177" s="52" t="s">
        <v>519</v>
      </c>
      <c r="V177" s="7"/>
      <c r="W177" s="7">
        <v>1</v>
      </c>
      <c r="X177" s="7">
        <v>8</v>
      </c>
      <c r="Z177" s="8"/>
      <c r="AA177" s="52" t="s">
        <v>413</v>
      </c>
      <c r="AB177" s="58"/>
      <c r="AC177" s="58">
        <v>1</v>
      </c>
      <c r="AD177" s="59"/>
      <c r="AE177" s="56"/>
      <c r="AF177" s="60" t="s">
        <v>413</v>
      </c>
      <c r="AG177" s="58"/>
      <c r="AH177" s="58">
        <v>1</v>
      </c>
      <c r="AJ177" s="10"/>
      <c r="AK177" s="28"/>
      <c r="AL177" s="11"/>
      <c r="AM177" s="11"/>
      <c r="AN177" s="11"/>
    </row>
    <row r="178" spans="2:41" ht="28.5" x14ac:dyDescent="0.25">
      <c r="B178" s="13"/>
      <c r="C178" s="52" t="s">
        <v>440</v>
      </c>
      <c r="D178" s="7"/>
      <c r="E178" s="7">
        <v>1</v>
      </c>
      <c r="F178" s="7">
        <v>2</v>
      </c>
      <c r="H178" s="13"/>
      <c r="I178" s="52" t="s">
        <v>440</v>
      </c>
      <c r="J178" s="7"/>
      <c r="K178" s="7">
        <v>1</v>
      </c>
      <c r="L178" s="7">
        <v>2</v>
      </c>
      <c r="N178" s="13"/>
      <c r="O178" s="52" t="s">
        <v>440</v>
      </c>
      <c r="P178" s="7"/>
      <c r="Q178" s="7">
        <v>1</v>
      </c>
      <c r="R178" s="7">
        <v>1</v>
      </c>
      <c r="T178" s="13"/>
      <c r="U178" s="52" t="s">
        <v>520</v>
      </c>
      <c r="V178" s="7"/>
      <c r="W178" s="7">
        <v>1</v>
      </c>
      <c r="X178" s="7">
        <v>2</v>
      </c>
      <c r="Z178" s="8"/>
      <c r="AA178" s="52" t="s">
        <v>440</v>
      </c>
      <c r="AB178" s="58"/>
      <c r="AC178" s="58">
        <v>1</v>
      </c>
      <c r="AD178" s="59"/>
      <c r="AE178" s="56"/>
      <c r="AF178" s="60" t="s">
        <v>440</v>
      </c>
      <c r="AG178" s="58"/>
      <c r="AH178" s="58">
        <v>1</v>
      </c>
      <c r="AJ178" s="8"/>
      <c r="AK178" s="25"/>
      <c r="AL178" s="7"/>
      <c r="AM178" s="7"/>
      <c r="AN178" s="7"/>
    </row>
    <row r="179" spans="2:41" ht="30" x14ac:dyDescent="0.25">
      <c r="B179" s="34" t="s">
        <v>80</v>
      </c>
      <c r="C179" s="45" t="s">
        <v>72</v>
      </c>
      <c r="D179" s="19">
        <v>3</v>
      </c>
      <c r="E179" s="19"/>
      <c r="F179" s="19"/>
      <c r="H179" s="34" t="s">
        <v>80</v>
      </c>
      <c r="I179" s="45" t="s">
        <v>72</v>
      </c>
      <c r="J179" s="19">
        <v>3</v>
      </c>
      <c r="K179" s="19"/>
      <c r="L179" s="19"/>
      <c r="N179" s="34" t="s">
        <v>80</v>
      </c>
      <c r="O179" s="45" t="s">
        <v>72</v>
      </c>
      <c r="P179" s="19">
        <v>3</v>
      </c>
      <c r="Q179" s="19"/>
      <c r="R179" s="19"/>
      <c r="T179" s="18" t="s">
        <v>80</v>
      </c>
      <c r="U179" s="46" t="s">
        <v>72</v>
      </c>
      <c r="V179" s="19">
        <v>3</v>
      </c>
      <c r="W179" s="19"/>
      <c r="X179" s="19"/>
      <c r="Z179" s="18" t="s">
        <v>80</v>
      </c>
      <c r="AA179" s="46" t="s">
        <v>72</v>
      </c>
      <c r="AB179" s="19">
        <v>3</v>
      </c>
      <c r="AC179" s="19"/>
      <c r="AE179" s="18" t="s">
        <v>80</v>
      </c>
      <c r="AF179" s="46" t="s">
        <v>72</v>
      </c>
      <c r="AG179" s="19">
        <v>3</v>
      </c>
      <c r="AH179" s="19"/>
      <c r="AJ179" s="48"/>
      <c r="AK179" s="99" t="s">
        <v>788</v>
      </c>
      <c r="AL179" s="50"/>
      <c r="AM179" s="50"/>
      <c r="AN179" s="50"/>
    </row>
    <row r="180" spans="2:41" ht="28.5" x14ac:dyDescent="0.25">
      <c r="B180" s="13"/>
      <c r="C180" s="52" t="s">
        <v>168</v>
      </c>
      <c r="D180" s="7"/>
      <c r="E180" s="7">
        <v>1</v>
      </c>
      <c r="F180" s="7">
        <v>3</v>
      </c>
      <c r="H180" s="13"/>
      <c r="I180" s="52" t="s">
        <v>168</v>
      </c>
      <c r="J180" s="7"/>
      <c r="K180" s="7">
        <v>1</v>
      </c>
      <c r="L180" s="7">
        <v>3</v>
      </c>
      <c r="N180" s="13"/>
      <c r="O180" s="52" t="s">
        <v>168</v>
      </c>
      <c r="P180" s="7"/>
      <c r="Q180" s="7">
        <v>2</v>
      </c>
      <c r="R180" s="7">
        <v>2</v>
      </c>
      <c r="T180" s="13"/>
      <c r="U180" s="60" t="s">
        <v>522</v>
      </c>
      <c r="V180" s="7"/>
      <c r="W180" s="7">
        <v>1</v>
      </c>
      <c r="X180" s="7">
        <v>3</v>
      </c>
      <c r="Z180" s="8"/>
      <c r="AA180" s="60" t="s">
        <v>168</v>
      </c>
      <c r="AB180" s="58"/>
      <c r="AC180" s="58">
        <v>10</v>
      </c>
      <c r="AD180" s="59"/>
      <c r="AE180" s="56"/>
      <c r="AF180" s="60" t="s">
        <v>168</v>
      </c>
      <c r="AG180" s="58"/>
      <c r="AH180" s="58">
        <v>1</v>
      </c>
      <c r="AJ180" s="10"/>
      <c r="AK180" s="28"/>
      <c r="AL180" s="11"/>
      <c r="AM180" s="11"/>
      <c r="AN180" s="11"/>
    </row>
    <row r="181" spans="2:41" x14ac:dyDescent="0.25">
      <c r="B181" s="13"/>
      <c r="C181" s="52" t="s">
        <v>169</v>
      </c>
      <c r="D181" s="7"/>
      <c r="E181" s="7">
        <v>2</v>
      </c>
      <c r="F181" s="7">
        <v>5</v>
      </c>
      <c r="H181" s="13"/>
      <c r="I181" s="52" t="s">
        <v>169</v>
      </c>
      <c r="J181" s="7"/>
      <c r="K181" s="7">
        <v>2</v>
      </c>
      <c r="L181" s="7">
        <v>5</v>
      </c>
      <c r="N181" s="13"/>
      <c r="O181" s="52" t="s">
        <v>169</v>
      </c>
      <c r="P181" s="7"/>
      <c r="Q181" s="7">
        <v>6</v>
      </c>
      <c r="R181" s="7">
        <v>9</v>
      </c>
      <c r="T181" s="13"/>
      <c r="U181" s="60" t="s">
        <v>169</v>
      </c>
      <c r="V181" s="7"/>
      <c r="W181" s="7">
        <v>3</v>
      </c>
      <c r="X181" s="7">
        <f>3+2+5</f>
        <v>10</v>
      </c>
      <c r="Z181" s="8"/>
      <c r="AA181" s="60" t="s">
        <v>169</v>
      </c>
      <c r="AB181" s="58"/>
      <c r="AC181" s="58">
        <v>6</v>
      </c>
      <c r="AD181" s="59"/>
      <c r="AE181" s="56"/>
      <c r="AF181" s="60" t="s">
        <v>169</v>
      </c>
      <c r="AG181" s="58"/>
      <c r="AH181" s="58">
        <v>4</v>
      </c>
      <c r="AJ181" s="10"/>
      <c r="AK181" s="28"/>
      <c r="AL181" s="11"/>
      <c r="AM181" s="11"/>
      <c r="AN181" s="11"/>
    </row>
    <row r="182" spans="2:41" x14ac:dyDescent="0.25">
      <c r="B182" s="13"/>
      <c r="C182" s="52" t="s">
        <v>170</v>
      </c>
      <c r="D182" s="7"/>
      <c r="E182" s="7">
        <v>1</v>
      </c>
      <c r="F182" s="7">
        <v>1</v>
      </c>
      <c r="H182" s="13"/>
      <c r="I182" s="52" t="s">
        <v>170</v>
      </c>
      <c r="J182" s="7"/>
      <c r="K182" s="7">
        <v>1</v>
      </c>
      <c r="L182" s="7">
        <v>1</v>
      </c>
      <c r="N182" s="13"/>
      <c r="O182" s="52" t="s">
        <v>170</v>
      </c>
      <c r="P182" s="7"/>
      <c r="Q182" s="7">
        <v>1</v>
      </c>
      <c r="R182" s="7">
        <v>1</v>
      </c>
      <c r="T182" s="13"/>
      <c r="U182" s="60" t="s">
        <v>521</v>
      </c>
      <c r="V182" s="7"/>
      <c r="W182" s="7">
        <v>1</v>
      </c>
      <c r="X182" s="7">
        <v>2</v>
      </c>
      <c r="Z182" s="8"/>
      <c r="AA182" s="60" t="s">
        <v>170</v>
      </c>
      <c r="AB182" s="58"/>
      <c r="AC182" s="58">
        <v>1</v>
      </c>
      <c r="AD182" s="59"/>
      <c r="AE182" s="56"/>
      <c r="AF182" s="60" t="s">
        <v>170</v>
      </c>
      <c r="AG182" s="58"/>
      <c r="AH182" s="58">
        <v>1</v>
      </c>
      <c r="AJ182" s="10"/>
      <c r="AK182" s="28"/>
      <c r="AL182" s="11"/>
      <c r="AM182" s="11"/>
      <c r="AN182" s="11"/>
    </row>
    <row r="183" spans="2:41" x14ac:dyDescent="0.25">
      <c r="B183" s="13"/>
      <c r="C183" s="52"/>
      <c r="D183" s="7"/>
      <c r="E183" s="7"/>
      <c r="F183" s="7"/>
      <c r="H183" s="13"/>
      <c r="I183" s="52"/>
      <c r="J183" s="7"/>
      <c r="K183" s="7"/>
      <c r="L183" s="7"/>
      <c r="N183" s="13"/>
      <c r="O183" s="24"/>
      <c r="P183" s="7"/>
      <c r="Q183" s="7"/>
      <c r="R183" s="7"/>
      <c r="T183" s="13"/>
      <c r="U183" s="24"/>
      <c r="V183" s="7"/>
      <c r="W183" s="7"/>
      <c r="X183" s="7"/>
      <c r="Z183" s="8"/>
      <c r="AA183" s="61"/>
      <c r="AB183" s="58"/>
      <c r="AC183" s="58"/>
      <c r="AD183" s="59"/>
      <c r="AE183" s="56"/>
      <c r="AF183" s="61"/>
      <c r="AG183" s="58"/>
      <c r="AH183" s="58"/>
      <c r="AJ183" s="10"/>
      <c r="AK183" s="28"/>
      <c r="AL183" s="11"/>
      <c r="AM183" s="11"/>
      <c r="AN183" s="11"/>
    </row>
    <row r="184" spans="2:41" ht="30" x14ac:dyDescent="0.25">
      <c r="B184" s="34" t="s">
        <v>81</v>
      </c>
      <c r="C184" s="45" t="s">
        <v>133</v>
      </c>
      <c r="D184" s="19">
        <v>4</v>
      </c>
      <c r="E184" s="19"/>
      <c r="F184" s="19"/>
      <c r="H184" s="34" t="s">
        <v>81</v>
      </c>
      <c r="I184" s="45" t="s">
        <v>133</v>
      </c>
      <c r="J184" s="19">
        <v>4</v>
      </c>
      <c r="K184" s="19"/>
      <c r="L184" s="19"/>
      <c r="N184" s="18" t="s">
        <v>81</v>
      </c>
      <c r="O184" s="46" t="s">
        <v>73</v>
      </c>
      <c r="P184" s="19">
        <v>4</v>
      </c>
      <c r="Q184" s="19"/>
      <c r="R184" s="19"/>
      <c r="T184" s="18" t="s">
        <v>81</v>
      </c>
      <c r="U184" s="46" t="s">
        <v>523</v>
      </c>
      <c r="V184" s="19">
        <v>4</v>
      </c>
      <c r="W184" s="19"/>
      <c r="X184" s="19"/>
      <c r="Z184" s="18" t="s">
        <v>81</v>
      </c>
      <c r="AA184" s="46" t="s">
        <v>73</v>
      </c>
      <c r="AB184" s="19">
        <v>4</v>
      </c>
      <c r="AC184" s="19"/>
      <c r="AE184" s="18" t="s">
        <v>81</v>
      </c>
      <c r="AF184" s="46" t="s">
        <v>73</v>
      </c>
      <c r="AG184" s="19">
        <v>4</v>
      </c>
      <c r="AH184" s="19"/>
      <c r="AJ184" s="48" t="s">
        <v>79</v>
      </c>
      <c r="AK184" s="45" t="s">
        <v>165</v>
      </c>
      <c r="AL184" s="19">
        <v>4</v>
      </c>
      <c r="AM184" s="19"/>
      <c r="AN184" s="19"/>
    </row>
    <row r="185" spans="2:41" ht="15" customHeight="1" x14ac:dyDescent="0.25">
      <c r="B185" s="13"/>
      <c r="C185" s="52" t="s">
        <v>357</v>
      </c>
      <c r="D185" s="7"/>
      <c r="E185" s="7">
        <v>1</v>
      </c>
      <c r="F185" s="7">
        <v>1</v>
      </c>
      <c r="H185" s="13"/>
      <c r="I185" s="52" t="s">
        <v>357</v>
      </c>
      <c r="J185" s="7"/>
      <c r="K185" s="7">
        <v>1</v>
      </c>
      <c r="L185" s="7">
        <v>1</v>
      </c>
      <c r="N185" s="13"/>
      <c r="O185" s="52" t="s">
        <v>357</v>
      </c>
      <c r="P185" s="7"/>
      <c r="Q185" s="7">
        <v>4</v>
      </c>
      <c r="R185" s="7">
        <v>4</v>
      </c>
      <c r="T185" s="13"/>
      <c r="U185" s="52" t="s">
        <v>357</v>
      </c>
      <c r="V185" s="7"/>
      <c r="W185" s="7">
        <v>1</v>
      </c>
      <c r="X185" s="7">
        <v>2</v>
      </c>
      <c r="Z185" s="8"/>
      <c r="AA185" s="52" t="s">
        <v>357</v>
      </c>
      <c r="AB185" s="7"/>
      <c r="AC185" s="7">
        <v>1</v>
      </c>
      <c r="AE185" s="8"/>
      <c r="AF185" s="52" t="s">
        <v>357</v>
      </c>
      <c r="AG185" s="7"/>
      <c r="AH185" s="7">
        <v>1</v>
      </c>
      <c r="AJ185" s="56"/>
      <c r="AK185" s="60" t="s">
        <v>269</v>
      </c>
      <c r="AL185" s="58"/>
      <c r="AM185" s="58">
        <v>1</v>
      </c>
      <c r="AN185" s="58">
        <v>2</v>
      </c>
    </row>
    <row r="186" spans="2:41" x14ac:dyDescent="0.25">
      <c r="B186" s="13"/>
      <c r="C186" s="52" t="s">
        <v>358</v>
      </c>
      <c r="D186" s="7"/>
      <c r="E186" s="7">
        <v>1</v>
      </c>
      <c r="F186" s="7">
        <v>1</v>
      </c>
      <c r="H186" s="13"/>
      <c r="I186" s="52" t="s">
        <v>358</v>
      </c>
      <c r="J186" s="7"/>
      <c r="K186" s="7">
        <v>1</v>
      </c>
      <c r="L186" s="7">
        <v>1</v>
      </c>
      <c r="N186" s="13"/>
      <c r="O186" s="52" t="s">
        <v>358</v>
      </c>
      <c r="P186" s="7"/>
      <c r="Q186" s="7">
        <v>2</v>
      </c>
      <c r="R186" s="7">
        <v>2</v>
      </c>
      <c r="T186" s="13"/>
      <c r="U186" s="52" t="s">
        <v>524</v>
      </c>
      <c r="V186" s="7"/>
      <c r="W186" s="7">
        <v>1</v>
      </c>
      <c r="X186" s="7">
        <v>3</v>
      </c>
      <c r="Z186" s="8"/>
      <c r="AA186" s="52" t="s">
        <v>358</v>
      </c>
      <c r="AB186" s="7"/>
      <c r="AC186" s="7">
        <v>1</v>
      </c>
      <c r="AE186" s="8"/>
      <c r="AF186" s="52" t="s">
        <v>358</v>
      </c>
      <c r="AG186" s="7"/>
      <c r="AH186" s="7">
        <v>1</v>
      </c>
      <c r="AJ186" s="56"/>
      <c r="AK186" s="60" t="s">
        <v>437</v>
      </c>
      <c r="AL186" s="58"/>
      <c r="AM186" s="58">
        <v>1</v>
      </c>
      <c r="AN186" s="58">
        <v>1</v>
      </c>
    </row>
    <row r="187" spans="2:41" x14ac:dyDescent="0.25">
      <c r="B187" s="13"/>
      <c r="C187" s="52" t="s">
        <v>359</v>
      </c>
      <c r="D187" s="7"/>
      <c r="E187" s="7">
        <v>1</v>
      </c>
      <c r="F187" s="7">
        <v>1</v>
      </c>
      <c r="H187" s="13"/>
      <c r="I187" s="52" t="s">
        <v>359</v>
      </c>
      <c r="J187" s="7"/>
      <c r="K187" s="7">
        <v>1</v>
      </c>
      <c r="L187" s="7">
        <v>1</v>
      </c>
      <c r="N187" s="13"/>
      <c r="O187" s="52" t="s">
        <v>414</v>
      </c>
      <c r="P187" s="7"/>
      <c r="Q187" s="7">
        <v>1</v>
      </c>
      <c r="R187" s="7">
        <v>1</v>
      </c>
      <c r="T187" s="13"/>
      <c r="U187" s="52" t="s">
        <v>525</v>
      </c>
      <c r="V187" s="7"/>
      <c r="W187" s="7">
        <v>1</v>
      </c>
      <c r="X187" s="7">
        <v>1</v>
      </c>
      <c r="Z187" s="8"/>
      <c r="AA187" s="52" t="s">
        <v>414</v>
      </c>
      <c r="AB187" s="7"/>
      <c r="AC187" s="7">
        <v>4</v>
      </c>
      <c r="AE187" s="8"/>
      <c r="AF187" s="52" t="s">
        <v>414</v>
      </c>
      <c r="AG187" s="7"/>
      <c r="AH187" s="7">
        <v>1</v>
      </c>
      <c r="AJ187" s="56"/>
      <c r="AK187" s="60" t="s">
        <v>438</v>
      </c>
      <c r="AL187" s="58"/>
      <c r="AM187" s="58">
        <v>1</v>
      </c>
      <c r="AN187" s="58">
        <v>1</v>
      </c>
    </row>
    <row r="188" spans="2:41" x14ac:dyDescent="0.25">
      <c r="B188" s="13"/>
      <c r="C188" s="52" t="s">
        <v>360</v>
      </c>
      <c r="D188" s="7"/>
      <c r="E188" s="7">
        <v>1</v>
      </c>
      <c r="F188" s="7">
        <v>2</v>
      </c>
      <c r="H188" s="13"/>
      <c r="I188" s="52" t="s">
        <v>360</v>
      </c>
      <c r="J188" s="7"/>
      <c r="K188" s="7">
        <v>1</v>
      </c>
      <c r="L188" s="7">
        <v>2</v>
      </c>
      <c r="N188" s="13"/>
      <c r="O188" s="52" t="s">
        <v>415</v>
      </c>
      <c r="P188" s="7"/>
      <c r="Q188" s="7">
        <v>2</v>
      </c>
      <c r="R188" s="7">
        <v>2</v>
      </c>
      <c r="T188" s="13"/>
      <c r="U188" s="52" t="s">
        <v>526</v>
      </c>
      <c r="V188" s="7"/>
      <c r="W188" s="7">
        <v>1</v>
      </c>
      <c r="X188" s="7">
        <v>4</v>
      </c>
      <c r="Z188" s="8"/>
      <c r="AA188" s="52" t="s">
        <v>415</v>
      </c>
      <c r="AB188" s="7"/>
      <c r="AC188" s="7">
        <v>5</v>
      </c>
      <c r="AE188" s="8"/>
      <c r="AF188" s="52" t="s">
        <v>415</v>
      </c>
      <c r="AG188" s="7"/>
      <c r="AH188" s="7">
        <v>1</v>
      </c>
      <c r="AJ188" s="56"/>
      <c r="AK188" s="60" t="s">
        <v>439</v>
      </c>
      <c r="AL188" s="58"/>
      <c r="AM188" s="58">
        <v>1</v>
      </c>
      <c r="AN188" s="58">
        <v>1</v>
      </c>
    </row>
    <row r="189" spans="2:41" x14ac:dyDescent="0.25">
      <c r="B189" s="34" t="s">
        <v>82</v>
      </c>
      <c r="C189" s="45" t="s">
        <v>74</v>
      </c>
      <c r="D189" s="19">
        <v>1</v>
      </c>
      <c r="E189" s="19">
        <v>1</v>
      </c>
      <c r="F189" s="19">
        <v>5</v>
      </c>
      <c r="H189" s="34" t="s">
        <v>82</v>
      </c>
      <c r="I189" s="45" t="s">
        <v>74</v>
      </c>
      <c r="J189" s="19">
        <v>1</v>
      </c>
      <c r="K189" s="19">
        <v>1</v>
      </c>
      <c r="L189" s="19">
        <v>6</v>
      </c>
      <c r="N189" s="34" t="s">
        <v>82</v>
      </c>
      <c r="O189" s="45" t="s">
        <v>74</v>
      </c>
      <c r="P189" s="19">
        <v>1</v>
      </c>
      <c r="Q189" s="19">
        <v>2</v>
      </c>
      <c r="R189" s="19">
        <v>2</v>
      </c>
      <c r="T189" s="18" t="s">
        <v>82</v>
      </c>
      <c r="U189" s="46" t="s">
        <v>74</v>
      </c>
      <c r="V189" s="19">
        <v>1</v>
      </c>
      <c r="W189" s="19">
        <v>1</v>
      </c>
      <c r="X189" s="19">
        <v>1</v>
      </c>
      <c r="Z189" s="18" t="s">
        <v>82</v>
      </c>
      <c r="AA189" s="46" t="s">
        <v>74</v>
      </c>
      <c r="AB189" s="19">
        <v>1</v>
      </c>
      <c r="AC189" s="19">
        <v>1</v>
      </c>
      <c r="AE189" s="48" t="s">
        <v>82</v>
      </c>
      <c r="AF189" s="64" t="s">
        <v>459</v>
      </c>
      <c r="AG189" s="19">
        <v>1</v>
      </c>
      <c r="AH189" s="63">
        <v>1</v>
      </c>
      <c r="AJ189" s="48" t="s">
        <v>80</v>
      </c>
      <c r="AK189" s="46" t="s">
        <v>166</v>
      </c>
      <c r="AL189" s="19">
        <v>1</v>
      </c>
      <c r="AM189" s="19">
        <v>1</v>
      </c>
      <c r="AN189" s="19">
        <v>3</v>
      </c>
    </row>
    <row r="190" spans="2:41" x14ac:dyDescent="0.25">
      <c r="B190" s="13"/>
      <c r="C190" s="24"/>
      <c r="D190" s="7"/>
      <c r="E190" s="7"/>
      <c r="F190" s="7"/>
      <c r="H190" s="13"/>
      <c r="I190" s="24"/>
      <c r="J190" s="7"/>
      <c r="K190" s="7"/>
      <c r="L190" s="7"/>
      <c r="N190" s="13"/>
      <c r="O190" s="24"/>
      <c r="P190" s="7"/>
      <c r="Q190" s="7"/>
      <c r="R190" s="7"/>
      <c r="T190" s="13"/>
      <c r="U190" s="24"/>
      <c r="V190" s="7"/>
      <c r="W190" s="7"/>
      <c r="X190" s="7"/>
      <c r="Z190" s="8"/>
      <c r="AA190" s="39"/>
      <c r="AB190" s="7"/>
      <c r="AC190" s="7"/>
      <c r="AE190" s="8"/>
      <c r="AF190" s="39"/>
      <c r="AG190" s="7"/>
      <c r="AH190" s="7"/>
      <c r="AJ190" s="8"/>
      <c r="AK190" s="39"/>
      <c r="AL190" s="7"/>
      <c r="AM190" s="7"/>
      <c r="AN190" s="7"/>
    </row>
    <row r="191" spans="2:41" x14ac:dyDescent="0.25">
      <c r="B191" s="20" t="s">
        <v>76</v>
      </c>
      <c r="C191" s="44" t="s">
        <v>75</v>
      </c>
      <c r="D191" s="17"/>
      <c r="E191" s="17"/>
      <c r="F191" s="17"/>
      <c r="H191" s="20" t="s">
        <v>76</v>
      </c>
      <c r="I191" s="44" t="s">
        <v>735</v>
      </c>
      <c r="J191" s="17"/>
      <c r="K191" s="17"/>
      <c r="L191" s="17"/>
      <c r="N191" s="20" t="s">
        <v>76</v>
      </c>
      <c r="O191" s="44" t="s">
        <v>75</v>
      </c>
      <c r="P191" s="17"/>
      <c r="Q191" s="17"/>
      <c r="R191" s="17"/>
      <c r="T191" s="16" t="s">
        <v>76</v>
      </c>
      <c r="U191" s="53" t="s">
        <v>75</v>
      </c>
      <c r="V191" s="17"/>
      <c r="W191" s="17"/>
      <c r="X191" s="17"/>
      <c r="Y191" s="2"/>
      <c r="Z191" s="16" t="s">
        <v>76</v>
      </c>
      <c r="AA191" s="53" t="s">
        <v>75</v>
      </c>
      <c r="AB191" s="17"/>
      <c r="AC191" s="17"/>
      <c r="AD191" s="2"/>
      <c r="AE191" s="16" t="s">
        <v>76</v>
      </c>
      <c r="AF191" s="53" t="s">
        <v>75</v>
      </c>
      <c r="AG191" s="17"/>
      <c r="AH191" s="17"/>
      <c r="AI191" s="2"/>
      <c r="AJ191" s="16" t="s">
        <v>76</v>
      </c>
      <c r="AK191" s="53" t="s">
        <v>790</v>
      </c>
      <c r="AL191" s="17"/>
      <c r="AM191" s="17"/>
      <c r="AN191" s="17"/>
      <c r="AO191" s="2"/>
    </row>
    <row r="192" spans="2:41" ht="14.25" customHeight="1" x14ac:dyDescent="0.25">
      <c r="B192" s="34" t="s">
        <v>88</v>
      </c>
      <c r="C192" s="45" t="s">
        <v>83</v>
      </c>
      <c r="D192" s="19">
        <v>1</v>
      </c>
      <c r="E192" s="19">
        <v>1</v>
      </c>
      <c r="F192" s="19">
        <v>1</v>
      </c>
      <c r="H192" s="18" t="s">
        <v>88</v>
      </c>
      <c r="I192" s="46" t="s">
        <v>83</v>
      </c>
      <c r="J192" s="19">
        <v>1</v>
      </c>
      <c r="K192" s="19">
        <v>1</v>
      </c>
      <c r="L192" s="19">
        <v>1</v>
      </c>
      <c r="N192" s="34" t="s">
        <v>88</v>
      </c>
      <c r="O192" s="45" t="s">
        <v>83</v>
      </c>
      <c r="P192" s="19">
        <v>1</v>
      </c>
      <c r="Q192" s="19">
        <v>2</v>
      </c>
      <c r="R192" s="19">
        <v>2</v>
      </c>
      <c r="T192" s="18" t="s">
        <v>88</v>
      </c>
      <c r="U192" s="46" t="s">
        <v>527</v>
      </c>
      <c r="V192" s="19">
        <v>1</v>
      </c>
      <c r="W192" s="19">
        <v>1</v>
      </c>
      <c r="X192" s="19">
        <v>4</v>
      </c>
      <c r="Z192" s="18" t="s">
        <v>88</v>
      </c>
      <c r="AA192" s="46" t="s">
        <v>83</v>
      </c>
      <c r="AB192" s="19">
        <v>1</v>
      </c>
      <c r="AC192" s="19">
        <v>1</v>
      </c>
      <c r="AE192" s="18" t="s">
        <v>88</v>
      </c>
      <c r="AF192" s="46" t="s">
        <v>83</v>
      </c>
      <c r="AG192" s="19">
        <v>1</v>
      </c>
      <c r="AH192" s="19">
        <v>1</v>
      </c>
      <c r="AJ192" s="18" t="s">
        <v>88</v>
      </c>
      <c r="AK192" s="46" t="s">
        <v>167</v>
      </c>
      <c r="AL192" s="19">
        <v>4</v>
      </c>
      <c r="AM192" s="19"/>
      <c r="AN192" s="19"/>
    </row>
    <row r="193" spans="2:41" x14ac:dyDescent="0.25">
      <c r="B193" s="13"/>
      <c r="C193" s="24"/>
      <c r="D193" s="7"/>
      <c r="E193" s="7"/>
      <c r="F193" s="7"/>
      <c r="H193" s="13"/>
      <c r="I193" s="13"/>
      <c r="J193" s="7"/>
      <c r="K193" s="7"/>
      <c r="L193" s="7"/>
      <c r="N193" s="13"/>
      <c r="O193" s="24"/>
      <c r="P193" s="7"/>
      <c r="Q193" s="7"/>
      <c r="R193" s="7"/>
      <c r="T193" s="13"/>
      <c r="U193" s="24"/>
      <c r="V193" s="7"/>
      <c r="W193" s="7"/>
      <c r="X193" s="7"/>
      <c r="Z193" s="8"/>
      <c r="AA193" s="25"/>
      <c r="AB193" s="7"/>
      <c r="AC193" s="7"/>
      <c r="AE193" s="8"/>
      <c r="AF193" s="52"/>
      <c r="AG193" s="7"/>
      <c r="AH193" s="7"/>
      <c r="AJ193" s="8"/>
      <c r="AK193" s="52" t="s">
        <v>270</v>
      </c>
      <c r="AL193" s="7"/>
      <c r="AM193" s="7">
        <v>1</v>
      </c>
      <c r="AN193" s="7">
        <v>5</v>
      </c>
    </row>
    <row r="194" spans="2:41" ht="28.5" x14ac:dyDescent="0.25">
      <c r="B194" s="13"/>
      <c r="C194" s="24"/>
      <c r="D194" s="7"/>
      <c r="E194" s="7"/>
      <c r="F194" s="7"/>
      <c r="H194" s="13"/>
      <c r="I194" s="13"/>
      <c r="J194" s="7"/>
      <c r="K194" s="7"/>
      <c r="L194" s="7"/>
      <c r="N194" s="13"/>
      <c r="O194" s="24"/>
      <c r="P194" s="7"/>
      <c r="Q194" s="7"/>
      <c r="R194" s="7"/>
      <c r="T194" s="13"/>
      <c r="U194" s="24"/>
      <c r="V194" s="7"/>
      <c r="W194" s="7"/>
      <c r="X194" s="7"/>
      <c r="Z194" s="8"/>
      <c r="AA194" s="25"/>
      <c r="AB194" s="7"/>
      <c r="AC194" s="7"/>
      <c r="AE194" s="8"/>
      <c r="AF194" s="52"/>
      <c r="AG194" s="7"/>
      <c r="AH194" s="7"/>
      <c r="AJ194" s="8"/>
      <c r="AK194" s="52" t="s">
        <v>271</v>
      </c>
      <c r="AL194" s="7"/>
      <c r="AM194" s="7">
        <v>2</v>
      </c>
      <c r="AN194" s="7">
        <v>7</v>
      </c>
    </row>
    <row r="195" spans="2:41" x14ac:dyDescent="0.25">
      <c r="B195" s="13"/>
      <c r="C195" s="24"/>
      <c r="D195" s="7"/>
      <c r="E195" s="7"/>
      <c r="F195" s="7"/>
      <c r="H195" s="13"/>
      <c r="I195" s="13"/>
      <c r="J195" s="7"/>
      <c r="K195" s="7"/>
      <c r="L195" s="7"/>
      <c r="N195" s="13"/>
      <c r="O195" s="24"/>
      <c r="P195" s="7"/>
      <c r="Q195" s="7"/>
      <c r="R195" s="7"/>
      <c r="T195" s="13"/>
      <c r="U195" s="24"/>
      <c r="V195" s="7"/>
      <c r="W195" s="7"/>
      <c r="X195" s="7"/>
      <c r="Z195" s="8"/>
      <c r="AA195" s="25"/>
      <c r="AB195" s="7"/>
      <c r="AC195" s="7"/>
      <c r="AE195" s="8"/>
      <c r="AF195" s="52"/>
      <c r="AG195" s="7"/>
      <c r="AH195" s="7"/>
      <c r="AJ195" s="8"/>
      <c r="AK195" s="52" t="s">
        <v>272</v>
      </c>
      <c r="AL195" s="7"/>
      <c r="AM195" s="7">
        <v>1</v>
      </c>
      <c r="AN195" s="7">
        <v>3</v>
      </c>
    </row>
    <row r="196" spans="2:41" x14ac:dyDescent="0.25">
      <c r="B196" s="13"/>
      <c r="C196" s="24"/>
      <c r="D196" s="7"/>
      <c r="E196" s="7"/>
      <c r="F196" s="7"/>
      <c r="H196" s="13"/>
      <c r="I196" s="13"/>
      <c r="J196" s="7"/>
      <c r="K196" s="7"/>
      <c r="L196" s="7"/>
      <c r="N196" s="13"/>
      <c r="O196" s="24"/>
      <c r="P196" s="7"/>
      <c r="Q196" s="7"/>
      <c r="R196" s="7"/>
      <c r="T196" s="13"/>
      <c r="U196" s="24"/>
      <c r="V196" s="7"/>
      <c r="W196" s="7"/>
      <c r="X196" s="7"/>
      <c r="Z196" s="8"/>
      <c r="AA196" s="25"/>
      <c r="AB196" s="7"/>
      <c r="AC196" s="7"/>
      <c r="AE196" s="8"/>
      <c r="AF196" s="52"/>
      <c r="AG196" s="7"/>
      <c r="AH196" s="7"/>
      <c r="AJ196" s="8"/>
      <c r="AK196" s="52" t="s">
        <v>273</v>
      </c>
      <c r="AL196" s="7"/>
      <c r="AM196" s="7">
        <v>1</v>
      </c>
      <c r="AN196" s="7">
        <v>1</v>
      </c>
    </row>
    <row r="197" spans="2:41" x14ac:dyDescent="0.25">
      <c r="B197" s="13"/>
      <c r="C197" s="24"/>
      <c r="D197" s="7"/>
      <c r="E197" s="7"/>
      <c r="F197" s="7"/>
      <c r="H197" s="13"/>
      <c r="I197" s="13"/>
      <c r="J197" s="7"/>
      <c r="K197" s="7"/>
      <c r="L197" s="7"/>
      <c r="N197" s="13"/>
      <c r="O197" s="24"/>
      <c r="P197" s="7"/>
      <c r="Q197" s="7"/>
      <c r="R197" s="7"/>
      <c r="T197" s="13"/>
      <c r="U197" s="24"/>
      <c r="V197" s="7"/>
      <c r="W197" s="7"/>
      <c r="X197" s="7"/>
      <c r="Z197" s="8"/>
      <c r="AA197" s="25"/>
      <c r="AB197" s="7"/>
      <c r="AC197" s="7"/>
      <c r="AE197" s="8"/>
      <c r="AF197" s="25"/>
      <c r="AG197" s="7"/>
      <c r="AH197" s="7"/>
      <c r="AJ197" s="8"/>
      <c r="AK197" s="25"/>
      <c r="AL197" s="7"/>
      <c r="AM197" s="7"/>
      <c r="AN197" s="7"/>
    </row>
    <row r="198" spans="2:41" ht="30" x14ac:dyDescent="0.25">
      <c r="B198" s="34" t="s">
        <v>89</v>
      </c>
      <c r="C198" s="45" t="s">
        <v>441</v>
      </c>
      <c r="D198" s="19">
        <v>1</v>
      </c>
      <c r="E198" s="19">
        <v>1</v>
      </c>
      <c r="F198" s="19">
        <v>1</v>
      </c>
      <c r="H198" s="18" t="s">
        <v>89</v>
      </c>
      <c r="I198" s="46" t="s">
        <v>84</v>
      </c>
      <c r="J198" s="19">
        <v>1</v>
      </c>
      <c r="K198" s="19">
        <v>1</v>
      </c>
      <c r="L198" s="19">
        <v>1</v>
      </c>
      <c r="N198" s="34" t="s">
        <v>89</v>
      </c>
      <c r="O198" s="45" t="s">
        <v>441</v>
      </c>
      <c r="P198" s="19">
        <v>1</v>
      </c>
      <c r="Q198" s="19">
        <v>1</v>
      </c>
      <c r="R198" s="19">
        <v>1</v>
      </c>
      <c r="S198">
        <f>SUM(Q192:Q201)</f>
        <v>6</v>
      </c>
      <c r="T198" s="18" t="s">
        <v>89</v>
      </c>
      <c r="U198" s="46" t="s">
        <v>528</v>
      </c>
      <c r="V198" s="19">
        <v>1</v>
      </c>
      <c r="W198" s="19">
        <v>1</v>
      </c>
      <c r="X198" s="19">
        <v>5</v>
      </c>
      <c r="Z198" s="18" t="s">
        <v>89</v>
      </c>
      <c r="AA198" s="46" t="s">
        <v>84</v>
      </c>
      <c r="AB198" s="19">
        <v>1</v>
      </c>
      <c r="AC198" s="19">
        <v>1</v>
      </c>
      <c r="AE198" s="18" t="s">
        <v>89</v>
      </c>
      <c r="AF198" s="46" t="s">
        <v>84</v>
      </c>
      <c r="AG198" s="19">
        <v>1</v>
      </c>
      <c r="AH198" s="19">
        <v>1</v>
      </c>
      <c r="AJ198" s="18"/>
      <c r="AK198" s="38"/>
      <c r="AL198" s="19"/>
      <c r="AM198" s="19"/>
      <c r="AN198" s="19"/>
    </row>
    <row r="199" spans="2:41" x14ac:dyDescent="0.25">
      <c r="B199" s="34" t="s">
        <v>90</v>
      </c>
      <c r="C199" s="45" t="s">
        <v>134</v>
      </c>
      <c r="D199" s="19">
        <v>1</v>
      </c>
      <c r="E199" s="19">
        <v>1</v>
      </c>
      <c r="F199" s="19">
        <v>1</v>
      </c>
      <c r="H199" s="18" t="s">
        <v>90</v>
      </c>
      <c r="I199" s="46" t="s">
        <v>85</v>
      </c>
      <c r="J199" s="19">
        <v>1</v>
      </c>
      <c r="K199" s="19">
        <v>1</v>
      </c>
      <c r="L199" s="19">
        <v>1</v>
      </c>
      <c r="N199" s="34" t="s">
        <v>90</v>
      </c>
      <c r="O199" s="45" t="s">
        <v>134</v>
      </c>
      <c r="P199" s="19">
        <v>1</v>
      </c>
      <c r="Q199" s="19">
        <v>1</v>
      </c>
      <c r="R199" s="19">
        <v>1</v>
      </c>
      <c r="T199" s="48"/>
      <c r="U199" s="49"/>
      <c r="V199" s="50"/>
      <c r="W199" s="50"/>
      <c r="X199" s="50"/>
      <c r="Z199" s="18" t="s">
        <v>90</v>
      </c>
      <c r="AA199" s="46" t="s">
        <v>85</v>
      </c>
      <c r="AB199" s="19">
        <v>1</v>
      </c>
      <c r="AC199" s="19">
        <v>1</v>
      </c>
      <c r="AE199" s="18" t="s">
        <v>90</v>
      </c>
      <c r="AF199" s="46" t="s">
        <v>460</v>
      </c>
      <c r="AG199" s="19">
        <v>1</v>
      </c>
      <c r="AH199" s="19">
        <v>1</v>
      </c>
      <c r="AJ199" s="18"/>
      <c r="AK199" s="38"/>
      <c r="AL199" s="19"/>
      <c r="AM199" s="19"/>
      <c r="AN199" s="19"/>
    </row>
    <row r="200" spans="2:41" x14ac:dyDescent="0.25">
      <c r="B200" s="34" t="s">
        <v>91</v>
      </c>
      <c r="C200" s="45" t="s">
        <v>135</v>
      </c>
      <c r="D200" s="19">
        <v>1</v>
      </c>
      <c r="E200" s="19">
        <v>1</v>
      </c>
      <c r="F200" s="19">
        <v>1</v>
      </c>
      <c r="H200" s="18" t="s">
        <v>91</v>
      </c>
      <c r="I200" s="46" t="s">
        <v>86</v>
      </c>
      <c r="J200" s="19">
        <v>1</v>
      </c>
      <c r="K200" s="19">
        <v>1</v>
      </c>
      <c r="L200" s="19">
        <v>1</v>
      </c>
      <c r="N200" s="34" t="s">
        <v>91</v>
      </c>
      <c r="O200" s="45" t="s">
        <v>135</v>
      </c>
      <c r="P200" s="19">
        <v>1</v>
      </c>
      <c r="Q200" s="19">
        <v>1</v>
      </c>
      <c r="R200" s="19">
        <v>1</v>
      </c>
      <c r="T200" s="18" t="s">
        <v>91</v>
      </c>
      <c r="U200" s="46" t="s">
        <v>529</v>
      </c>
      <c r="V200" s="19">
        <v>1</v>
      </c>
      <c r="W200" s="19">
        <v>1</v>
      </c>
      <c r="X200" s="19">
        <v>3</v>
      </c>
      <c r="Z200" s="18" t="s">
        <v>91</v>
      </c>
      <c r="AA200" s="46" t="s">
        <v>86</v>
      </c>
      <c r="AB200" s="19">
        <v>1</v>
      </c>
      <c r="AC200" s="19">
        <v>1</v>
      </c>
      <c r="AE200" s="18" t="s">
        <v>91</v>
      </c>
      <c r="AF200" s="46" t="s">
        <v>86</v>
      </c>
      <c r="AG200" s="19">
        <v>1</v>
      </c>
      <c r="AH200" s="19">
        <v>1</v>
      </c>
      <c r="AJ200" s="18"/>
      <c r="AK200" s="38"/>
      <c r="AL200" s="19"/>
      <c r="AM200" s="19"/>
      <c r="AN200" s="19"/>
    </row>
    <row r="201" spans="2:41" x14ac:dyDescent="0.25">
      <c r="B201" s="34" t="s">
        <v>92</v>
      </c>
      <c r="C201" s="45" t="s">
        <v>136</v>
      </c>
      <c r="D201" s="19">
        <v>1</v>
      </c>
      <c r="E201" s="19">
        <v>1</v>
      </c>
      <c r="F201" s="19">
        <v>1</v>
      </c>
      <c r="H201" s="18" t="s">
        <v>92</v>
      </c>
      <c r="I201" s="46" t="s">
        <v>87</v>
      </c>
      <c r="J201" s="19">
        <v>1</v>
      </c>
      <c r="K201" s="19">
        <v>1</v>
      </c>
      <c r="L201" s="19">
        <v>1</v>
      </c>
      <c r="N201" s="34" t="s">
        <v>92</v>
      </c>
      <c r="O201" s="45" t="s">
        <v>136</v>
      </c>
      <c r="P201" s="19">
        <v>1</v>
      </c>
      <c r="Q201" s="19">
        <v>1</v>
      </c>
      <c r="R201" s="19">
        <v>1</v>
      </c>
      <c r="T201" s="18" t="s">
        <v>92</v>
      </c>
      <c r="U201" s="46" t="s">
        <v>530</v>
      </c>
      <c r="V201" s="19">
        <v>1</v>
      </c>
      <c r="W201" s="19">
        <v>1</v>
      </c>
      <c r="X201" s="19">
        <v>2</v>
      </c>
      <c r="Z201" s="18" t="s">
        <v>92</v>
      </c>
      <c r="AA201" s="46" t="s">
        <v>87</v>
      </c>
      <c r="AB201" s="19">
        <v>1</v>
      </c>
      <c r="AC201" s="19">
        <v>1</v>
      </c>
      <c r="AE201" s="18" t="s">
        <v>92</v>
      </c>
      <c r="AF201" s="46" t="s">
        <v>87</v>
      </c>
      <c r="AG201" s="19">
        <v>1</v>
      </c>
      <c r="AH201" s="19">
        <v>1</v>
      </c>
      <c r="AJ201" s="18"/>
      <c r="AK201" s="38"/>
      <c r="AL201" s="19"/>
      <c r="AM201" s="19"/>
      <c r="AN201" s="19"/>
    </row>
    <row r="202" spans="2:41" x14ac:dyDescent="0.25">
      <c r="B202" s="13"/>
      <c r="C202" s="24"/>
      <c r="D202" s="7"/>
      <c r="E202" s="7"/>
      <c r="F202" s="7"/>
      <c r="H202" s="13"/>
      <c r="I202" s="24"/>
      <c r="J202" s="7"/>
      <c r="K202" s="7"/>
      <c r="L202" s="7"/>
      <c r="N202" s="13"/>
      <c r="O202" s="24"/>
      <c r="P202" s="7"/>
      <c r="Q202" s="7"/>
      <c r="R202" s="7"/>
      <c r="T202" s="13"/>
      <c r="U202" s="24"/>
      <c r="V202" s="7"/>
      <c r="W202" s="7"/>
      <c r="X202" s="7"/>
      <c r="Z202" s="8"/>
      <c r="AA202" s="39"/>
      <c r="AB202" s="7"/>
      <c r="AC202" s="7"/>
      <c r="AE202" s="8"/>
      <c r="AF202" s="39"/>
      <c r="AG202" s="7"/>
      <c r="AH202" s="7"/>
      <c r="AJ202" s="8"/>
      <c r="AK202" s="39"/>
      <c r="AL202" s="7"/>
      <c r="AM202" s="7"/>
      <c r="AN202" s="7"/>
    </row>
    <row r="203" spans="2:41" x14ac:dyDescent="0.25">
      <c r="B203" s="20" t="s">
        <v>93</v>
      </c>
      <c r="C203" s="44" t="s">
        <v>137</v>
      </c>
      <c r="D203" s="17"/>
      <c r="E203" s="17"/>
      <c r="F203" s="17"/>
      <c r="H203" s="20" t="s">
        <v>93</v>
      </c>
      <c r="I203" s="44" t="s">
        <v>736</v>
      </c>
      <c r="J203" s="17"/>
      <c r="K203" s="17"/>
      <c r="L203" s="17"/>
      <c r="N203" s="20" t="s">
        <v>93</v>
      </c>
      <c r="O203" s="44" t="s">
        <v>94</v>
      </c>
      <c r="P203" s="17"/>
      <c r="Q203" s="17"/>
      <c r="R203" s="17"/>
      <c r="T203" s="20" t="s">
        <v>93</v>
      </c>
      <c r="U203" s="69" t="s">
        <v>531</v>
      </c>
      <c r="V203" s="17"/>
      <c r="W203" s="17"/>
      <c r="X203" s="17"/>
      <c r="Y203" s="2"/>
      <c r="Z203" s="20" t="s">
        <v>93</v>
      </c>
      <c r="AA203" s="44" t="s">
        <v>94</v>
      </c>
      <c r="AB203" s="17"/>
      <c r="AC203" s="17"/>
      <c r="AD203" s="2"/>
      <c r="AE203" s="20" t="s">
        <v>93</v>
      </c>
      <c r="AF203" s="44" t="s">
        <v>94</v>
      </c>
      <c r="AG203" s="17"/>
      <c r="AH203" s="17"/>
      <c r="AI203" s="2"/>
      <c r="AJ203" s="20" t="s">
        <v>93</v>
      </c>
      <c r="AK203" s="44" t="s">
        <v>291</v>
      </c>
      <c r="AL203" s="17"/>
      <c r="AM203" s="17"/>
      <c r="AN203" s="17"/>
      <c r="AO203" s="2"/>
    </row>
    <row r="204" spans="2:41" x14ac:dyDescent="0.25">
      <c r="B204" s="34" t="s">
        <v>98</v>
      </c>
      <c r="C204" s="45" t="s">
        <v>138</v>
      </c>
      <c r="D204" s="19">
        <v>2</v>
      </c>
      <c r="E204" s="19"/>
      <c r="F204" s="19"/>
      <c r="H204" s="34" t="s">
        <v>98</v>
      </c>
      <c r="I204" s="45" t="s">
        <v>138</v>
      </c>
      <c r="J204" s="19">
        <v>2</v>
      </c>
      <c r="K204" s="19"/>
      <c r="L204" s="19"/>
      <c r="N204" s="34" t="s">
        <v>98</v>
      </c>
      <c r="O204" s="45" t="s">
        <v>138</v>
      </c>
      <c r="P204" s="19">
        <v>2</v>
      </c>
      <c r="Q204" s="19"/>
      <c r="R204" s="19"/>
      <c r="T204" s="34" t="s">
        <v>98</v>
      </c>
      <c r="U204" s="45" t="s">
        <v>532</v>
      </c>
      <c r="V204" s="19">
        <v>2</v>
      </c>
      <c r="W204" s="19"/>
      <c r="X204" s="19"/>
      <c r="Z204" s="34" t="s">
        <v>98</v>
      </c>
      <c r="AA204" s="45" t="s">
        <v>95</v>
      </c>
      <c r="AB204" s="19">
        <v>2</v>
      </c>
      <c r="AC204" s="19"/>
      <c r="AE204" s="34" t="s">
        <v>98</v>
      </c>
      <c r="AF204" s="45" t="s">
        <v>95</v>
      </c>
      <c r="AG204" s="19">
        <v>2</v>
      </c>
      <c r="AH204" s="19"/>
      <c r="AJ204" s="34" t="s">
        <v>98</v>
      </c>
      <c r="AK204" s="45" t="s">
        <v>171</v>
      </c>
      <c r="AL204" s="19">
        <v>2</v>
      </c>
      <c r="AM204" s="19"/>
      <c r="AN204" s="19"/>
    </row>
    <row r="205" spans="2:41" ht="28.5" x14ac:dyDescent="0.25">
      <c r="B205" s="13"/>
      <c r="C205" s="52" t="s">
        <v>361</v>
      </c>
      <c r="D205" s="7"/>
      <c r="E205" s="7">
        <v>3</v>
      </c>
      <c r="F205" s="7">
        <v>4</v>
      </c>
      <c r="H205" s="13"/>
      <c r="I205" s="52" t="s">
        <v>361</v>
      </c>
      <c r="J205" s="7"/>
      <c r="K205" s="7">
        <v>3</v>
      </c>
      <c r="L205" s="7">
        <v>4</v>
      </c>
      <c r="N205" s="13"/>
      <c r="O205" s="52" t="s">
        <v>361</v>
      </c>
      <c r="P205" s="7"/>
      <c r="Q205" s="7">
        <v>2</v>
      </c>
      <c r="R205" s="7">
        <v>2</v>
      </c>
      <c r="T205" s="13"/>
      <c r="U205" s="52" t="s">
        <v>533</v>
      </c>
      <c r="V205" s="7"/>
      <c r="W205" s="7">
        <v>1</v>
      </c>
      <c r="X205" s="7">
        <v>2</v>
      </c>
      <c r="Z205" s="13"/>
      <c r="AA205" s="52" t="s">
        <v>416</v>
      </c>
      <c r="AB205" s="7"/>
      <c r="AC205" s="7">
        <v>5</v>
      </c>
      <c r="AE205" s="13"/>
      <c r="AF205" s="52" t="s">
        <v>416</v>
      </c>
      <c r="AG205" s="7"/>
      <c r="AH205" s="7">
        <v>2</v>
      </c>
      <c r="AJ205" s="13"/>
      <c r="AK205" s="52" t="s">
        <v>274</v>
      </c>
      <c r="AL205" s="7"/>
      <c r="AM205" s="7">
        <v>2</v>
      </c>
      <c r="AN205" s="7">
        <v>2</v>
      </c>
    </row>
    <row r="206" spans="2:41" x14ac:dyDescent="0.25">
      <c r="B206" s="13"/>
      <c r="C206" s="52" t="s">
        <v>362</v>
      </c>
      <c r="D206" s="7"/>
      <c r="E206" s="7">
        <v>1</v>
      </c>
      <c r="F206" s="7">
        <v>1</v>
      </c>
      <c r="H206" s="13"/>
      <c r="I206" s="52" t="s">
        <v>362</v>
      </c>
      <c r="J206" s="7"/>
      <c r="K206" s="7">
        <v>1</v>
      </c>
      <c r="L206" s="7">
        <v>1</v>
      </c>
      <c r="N206" s="13"/>
      <c r="O206" s="52" t="s">
        <v>362</v>
      </c>
      <c r="P206" s="7"/>
      <c r="Q206" s="7">
        <v>1</v>
      </c>
      <c r="R206" s="7">
        <v>1</v>
      </c>
      <c r="T206" s="13"/>
      <c r="U206" s="52" t="s">
        <v>362</v>
      </c>
      <c r="V206" s="7"/>
      <c r="W206" s="7">
        <v>1</v>
      </c>
      <c r="X206" s="7">
        <v>1</v>
      </c>
      <c r="Z206" s="13"/>
      <c r="AA206" s="52" t="s">
        <v>362</v>
      </c>
      <c r="AB206" s="7"/>
      <c r="AC206" s="7">
        <v>1</v>
      </c>
      <c r="AE206" s="13"/>
      <c r="AF206" s="52" t="s">
        <v>362</v>
      </c>
      <c r="AG206" s="7"/>
      <c r="AH206" s="7">
        <v>1</v>
      </c>
      <c r="AJ206" s="13"/>
      <c r="AK206" s="52" t="s">
        <v>275</v>
      </c>
      <c r="AL206" s="7"/>
      <c r="AM206" s="7">
        <v>1</v>
      </c>
      <c r="AN206" s="7">
        <v>1</v>
      </c>
    </row>
    <row r="207" spans="2:41" x14ac:dyDescent="0.25">
      <c r="B207" s="13"/>
      <c r="C207" s="24"/>
      <c r="D207" s="7"/>
      <c r="E207" s="7"/>
      <c r="F207" s="7"/>
      <c r="H207" s="13"/>
      <c r="I207" s="24"/>
      <c r="J207" s="7"/>
      <c r="K207" s="7"/>
      <c r="L207" s="7"/>
      <c r="N207" s="13"/>
      <c r="O207" s="52"/>
      <c r="P207" s="7"/>
      <c r="Q207" s="7"/>
      <c r="R207" s="7"/>
      <c r="T207" s="13"/>
      <c r="U207" s="52"/>
      <c r="V207" s="7"/>
      <c r="W207" s="7"/>
      <c r="X207" s="7"/>
      <c r="Z207" s="13"/>
      <c r="AA207" s="52"/>
      <c r="AB207" s="7"/>
      <c r="AC207" s="7"/>
      <c r="AE207" s="13"/>
      <c r="AF207" s="52"/>
      <c r="AG207" s="7"/>
      <c r="AH207" s="7"/>
      <c r="AJ207" s="13"/>
      <c r="AK207" s="52"/>
      <c r="AL207" s="7"/>
      <c r="AM207" s="7"/>
      <c r="AN207" s="7"/>
    </row>
    <row r="208" spans="2:41" ht="30" x14ac:dyDescent="0.25">
      <c r="B208" s="34" t="s">
        <v>97</v>
      </c>
      <c r="C208" s="45" t="s">
        <v>139</v>
      </c>
      <c r="D208" s="19">
        <v>1</v>
      </c>
      <c r="E208" s="19">
        <v>2</v>
      </c>
      <c r="F208" s="19">
        <v>2</v>
      </c>
      <c r="H208" s="34" t="s">
        <v>97</v>
      </c>
      <c r="I208" s="45" t="s">
        <v>139</v>
      </c>
      <c r="J208" s="19">
        <v>1</v>
      </c>
      <c r="K208" s="19">
        <v>2</v>
      </c>
      <c r="L208" s="19">
        <v>3</v>
      </c>
      <c r="N208" s="34" t="s">
        <v>97</v>
      </c>
      <c r="O208" s="45" t="s">
        <v>139</v>
      </c>
      <c r="P208" s="19">
        <v>1</v>
      </c>
      <c r="Q208" s="19">
        <v>3</v>
      </c>
      <c r="R208" s="19">
        <v>3</v>
      </c>
      <c r="S208">
        <f>SUM(Q205:Q208)</f>
        <v>6</v>
      </c>
      <c r="T208" s="34" t="s">
        <v>97</v>
      </c>
      <c r="U208" s="45" t="s">
        <v>534</v>
      </c>
      <c r="V208" s="19">
        <v>1</v>
      </c>
      <c r="W208" s="19">
        <v>1</v>
      </c>
      <c r="X208" s="19">
        <v>4</v>
      </c>
      <c r="Z208" s="34" t="s">
        <v>97</v>
      </c>
      <c r="AA208" s="45" t="s">
        <v>96</v>
      </c>
      <c r="AB208" s="19">
        <v>1</v>
      </c>
      <c r="AC208" s="19">
        <v>6</v>
      </c>
      <c r="AE208" s="34" t="s">
        <v>97</v>
      </c>
      <c r="AF208" s="45" t="s">
        <v>96</v>
      </c>
      <c r="AG208" s="19">
        <v>1</v>
      </c>
      <c r="AH208" s="19">
        <v>1</v>
      </c>
      <c r="AJ208" s="34" t="s">
        <v>97</v>
      </c>
      <c r="AK208" s="45" t="s">
        <v>172</v>
      </c>
      <c r="AL208" s="19">
        <v>1</v>
      </c>
      <c r="AM208" s="19">
        <v>1</v>
      </c>
      <c r="AN208" s="19">
        <v>1</v>
      </c>
    </row>
    <row r="209" spans="2:41" x14ac:dyDescent="0.25">
      <c r="B209" s="13"/>
      <c r="C209" s="24"/>
      <c r="D209" s="7"/>
      <c r="E209" s="7"/>
      <c r="F209" s="7"/>
      <c r="H209" s="13"/>
      <c r="I209" s="24"/>
      <c r="J209" s="7"/>
      <c r="K209" s="7"/>
      <c r="L209" s="7"/>
      <c r="N209" s="13"/>
      <c r="O209" s="24"/>
      <c r="P209" s="7"/>
      <c r="Q209" s="7"/>
      <c r="R209" s="7"/>
      <c r="T209" s="13"/>
      <c r="U209" s="24"/>
      <c r="V209" s="7"/>
      <c r="W209" s="7"/>
      <c r="X209" s="7"/>
      <c r="Z209" s="8"/>
      <c r="AA209" s="39"/>
      <c r="AB209" s="7"/>
      <c r="AC209" s="7"/>
      <c r="AE209" s="8"/>
      <c r="AF209" s="39"/>
      <c r="AG209" s="7"/>
      <c r="AH209" s="7"/>
      <c r="AJ209" s="8"/>
      <c r="AK209" s="39"/>
      <c r="AL209" s="7"/>
      <c r="AM209" s="7"/>
      <c r="AN209" s="7"/>
    </row>
    <row r="210" spans="2:41" x14ac:dyDescent="0.25">
      <c r="B210" s="20" t="s">
        <v>99</v>
      </c>
      <c r="C210" s="44" t="s">
        <v>140</v>
      </c>
      <c r="D210" s="17"/>
      <c r="E210" s="17"/>
      <c r="F210" s="17"/>
      <c r="H210" s="20" t="s">
        <v>99</v>
      </c>
      <c r="I210" s="44" t="s">
        <v>737</v>
      </c>
      <c r="J210" s="17"/>
      <c r="K210" s="17"/>
      <c r="L210" s="17"/>
      <c r="N210" s="16" t="s">
        <v>99</v>
      </c>
      <c r="O210" s="53" t="s">
        <v>100</v>
      </c>
      <c r="P210" s="17"/>
      <c r="Q210" s="17"/>
      <c r="R210" s="17"/>
      <c r="T210" s="16" t="s">
        <v>99</v>
      </c>
      <c r="U210" s="53" t="s">
        <v>535</v>
      </c>
      <c r="V210" s="17"/>
      <c r="W210" s="17"/>
      <c r="X210" s="17"/>
      <c r="Y210" s="2"/>
      <c r="Z210" s="16" t="s">
        <v>99</v>
      </c>
      <c r="AA210" s="53" t="s">
        <v>100</v>
      </c>
      <c r="AB210" s="17"/>
      <c r="AC210" s="17"/>
      <c r="AD210" s="2"/>
      <c r="AE210" s="16" t="s">
        <v>99</v>
      </c>
      <c r="AF210" s="53" t="s">
        <v>100</v>
      </c>
      <c r="AG210" s="17"/>
      <c r="AH210" s="17"/>
      <c r="AI210" s="2"/>
      <c r="AJ210" s="16" t="s">
        <v>99</v>
      </c>
      <c r="AK210" s="53" t="s">
        <v>292</v>
      </c>
      <c r="AL210" s="17"/>
      <c r="AM210" s="17"/>
      <c r="AN210" s="17"/>
      <c r="AO210" s="2"/>
    </row>
    <row r="211" spans="2:41" x14ac:dyDescent="0.25">
      <c r="B211" s="34" t="s">
        <v>108</v>
      </c>
      <c r="C211" s="45" t="s">
        <v>141</v>
      </c>
      <c r="D211" s="19">
        <v>3</v>
      </c>
      <c r="E211" s="19"/>
      <c r="F211" s="19"/>
      <c r="H211" s="34" t="s">
        <v>108</v>
      </c>
      <c r="I211" s="45" t="s">
        <v>141</v>
      </c>
      <c r="J211" s="19">
        <v>3</v>
      </c>
      <c r="K211" s="19"/>
      <c r="L211" s="19"/>
      <c r="N211" s="34" t="s">
        <v>108</v>
      </c>
      <c r="O211" s="45" t="s">
        <v>141</v>
      </c>
      <c r="P211" s="19">
        <v>3</v>
      </c>
      <c r="Q211" s="19"/>
      <c r="R211" s="19"/>
      <c r="T211" s="18" t="s">
        <v>108</v>
      </c>
      <c r="U211" s="46" t="s">
        <v>536</v>
      </c>
      <c r="V211" s="19">
        <v>3</v>
      </c>
      <c r="W211" s="19"/>
      <c r="X211" s="19"/>
      <c r="Z211" s="18" t="s">
        <v>108</v>
      </c>
      <c r="AA211" s="46" t="s">
        <v>101</v>
      </c>
      <c r="AB211" s="19">
        <v>3</v>
      </c>
      <c r="AC211" s="19"/>
      <c r="AE211" s="34" t="s">
        <v>108</v>
      </c>
      <c r="AF211" s="45" t="s">
        <v>141</v>
      </c>
      <c r="AG211" s="19">
        <v>3</v>
      </c>
      <c r="AH211" s="19"/>
      <c r="AJ211" s="18" t="s">
        <v>108</v>
      </c>
      <c r="AK211" s="46" t="s">
        <v>173</v>
      </c>
      <c r="AL211" s="19">
        <v>3</v>
      </c>
      <c r="AM211" s="19"/>
      <c r="AN211" s="19"/>
    </row>
    <row r="212" spans="2:41" ht="28.5" x14ac:dyDescent="0.25">
      <c r="B212" s="13"/>
      <c r="C212" s="52" t="s">
        <v>363</v>
      </c>
      <c r="D212" s="7"/>
      <c r="E212" s="7">
        <v>2</v>
      </c>
      <c r="F212" s="7">
        <v>4</v>
      </c>
      <c r="H212" s="13"/>
      <c r="I212" s="52" t="s">
        <v>363</v>
      </c>
      <c r="J212" s="7"/>
      <c r="K212" s="7">
        <v>2</v>
      </c>
      <c r="L212" s="7">
        <v>4</v>
      </c>
      <c r="N212" s="13"/>
      <c r="O212" s="52" t="s">
        <v>363</v>
      </c>
      <c r="P212" s="7"/>
      <c r="Q212" s="7">
        <v>3</v>
      </c>
      <c r="R212" s="7">
        <v>3</v>
      </c>
      <c r="T212" s="13"/>
      <c r="U212" s="60" t="s">
        <v>537</v>
      </c>
      <c r="V212" s="7"/>
      <c r="W212" s="7">
        <v>1</v>
      </c>
      <c r="X212" s="7">
        <v>6</v>
      </c>
      <c r="Z212" s="8"/>
      <c r="AA212" s="60" t="s">
        <v>417</v>
      </c>
      <c r="AB212" s="58"/>
      <c r="AC212" s="58">
        <v>1</v>
      </c>
      <c r="AD212" s="59"/>
      <c r="AE212" s="56"/>
      <c r="AF212" s="52" t="s">
        <v>363</v>
      </c>
      <c r="AG212" s="58"/>
      <c r="AH212" s="58">
        <v>1</v>
      </c>
      <c r="AJ212" s="56"/>
      <c r="AK212" s="52" t="s">
        <v>278</v>
      </c>
      <c r="AL212" s="7"/>
      <c r="AM212" s="11">
        <v>1</v>
      </c>
      <c r="AN212" s="19">
        <v>1</v>
      </c>
    </row>
    <row r="213" spans="2:41" x14ac:dyDescent="0.25">
      <c r="B213" s="13"/>
      <c r="C213" s="52" t="s">
        <v>364</v>
      </c>
      <c r="D213" s="7"/>
      <c r="E213" s="7">
        <v>1</v>
      </c>
      <c r="F213" s="7">
        <v>1</v>
      </c>
      <c r="H213" s="13"/>
      <c r="I213" s="52" t="s">
        <v>364</v>
      </c>
      <c r="J213" s="7"/>
      <c r="K213" s="7">
        <v>1</v>
      </c>
      <c r="L213" s="7">
        <v>1</v>
      </c>
      <c r="N213" s="13"/>
      <c r="O213" s="52" t="s">
        <v>364</v>
      </c>
      <c r="P213" s="7"/>
      <c r="Q213" s="7">
        <v>2</v>
      </c>
      <c r="R213" s="7">
        <v>2</v>
      </c>
      <c r="T213" s="13"/>
      <c r="U213" s="60" t="s">
        <v>418</v>
      </c>
      <c r="V213" s="7"/>
      <c r="W213" s="7">
        <v>1</v>
      </c>
      <c r="X213" s="7">
        <v>5</v>
      </c>
      <c r="Z213" s="8"/>
      <c r="AA213" s="60" t="s">
        <v>418</v>
      </c>
      <c r="AB213" s="58"/>
      <c r="AC213" s="58">
        <v>2</v>
      </c>
      <c r="AD213" s="59"/>
      <c r="AE213" s="56"/>
      <c r="AF213" s="52" t="s">
        <v>364</v>
      </c>
      <c r="AG213" s="58"/>
      <c r="AH213" s="58">
        <v>1</v>
      </c>
      <c r="AJ213" s="56"/>
      <c r="AK213" s="52" t="s">
        <v>276</v>
      </c>
      <c r="AL213" s="7"/>
      <c r="AM213" s="11">
        <v>3</v>
      </c>
      <c r="AN213" s="19">
        <v>5</v>
      </c>
    </row>
    <row r="214" spans="2:41" ht="28.5" x14ac:dyDescent="0.25">
      <c r="B214" s="13"/>
      <c r="C214" s="52" t="s">
        <v>365</v>
      </c>
      <c r="D214" s="7"/>
      <c r="E214" s="7">
        <v>1</v>
      </c>
      <c r="F214" s="7">
        <v>5</v>
      </c>
      <c r="H214" s="13"/>
      <c r="I214" s="52" t="s">
        <v>365</v>
      </c>
      <c r="J214" s="7"/>
      <c r="K214" s="7">
        <v>1</v>
      </c>
      <c r="L214" s="7">
        <v>5</v>
      </c>
      <c r="N214" s="13"/>
      <c r="O214" s="52" t="s">
        <v>365</v>
      </c>
      <c r="P214" s="7"/>
      <c r="Q214" s="7">
        <v>2</v>
      </c>
      <c r="R214" s="7">
        <v>3</v>
      </c>
      <c r="T214" s="13"/>
      <c r="U214" s="60" t="s">
        <v>538</v>
      </c>
      <c r="V214" s="7"/>
      <c r="W214" s="7">
        <v>2</v>
      </c>
      <c r="X214" s="7">
        <f>6+13</f>
        <v>19</v>
      </c>
      <c r="Z214" s="8"/>
      <c r="AA214" s="60" t="s">
        <v>419</v>
      </c>
      <c r="AB214" s="58"/>
      <c r="AC214" s="58">
        <v>4</v>
      </c>
      <c r="AD214" s="59"/>
      <c r="AE214" s="56"/>
      <c r="AF214" s="52" t="s">
        <v>365</v>
      </c>
      <c r="AG214" s="58"/>
      <c r="AH214" s="58">
        <v>1</v>
      </c>
      <c r="AJ214" s="56"/>
      <c r="AK214" s="52" t="s">
        <v>277</v>
      </c>
      <c r="AL214" s="7"/>
      <c r="AM214" s="11">
        <v>1</v>
      </c>
      <c r="AN214" s="19">
        <v>1</v>
      </c>
    </row>
    <row r="215" spans="2:41" x14ac:dyDescent="0.25">
      <c r="B215" s="13"/>
      <c r="C215" s="24"/>
      <c r="D215" s="7"/>
      <c r="E215" s="7"/>
      <c r="F215" s="7"/>
      <c r="H215" s="13"/>
      <c r="I215" s="24"/>
      <c r="J215" s="7"/>
      <c r="K215" s="7"/>
      <c r="L215" s="7"/>
      <c r="N215" s="13"/>
      <c r="O215" s="24"/>
      <c r="P215" s="7"/>
      <c r="Q215" s="7"/>
      <c r="R215" s="7"/>
      <c r="T215" s="13"/>
      <c r="U215" s="24"/>
      <c r="V215" s="7"/>
      <c r="W215" s="7"/>
      <c r="X215" s="7"/>
      <c r="Z215" s="8"/>
      <c r="AA215" s="25"/>
      <c r="AB215" s="7"/>
      <c r="AC215" s="41"/>
      <c r="AE215" s="56"/>
      <c r="AF215" s="57"/>
      <c r="AG215" s="58"/>
      <c r="AH215" s="58"/>
      <c r="AJ215" s="56"/>
      <c r="AK215" s="57"/>
      <c r="AL215" s="58"/>
      <c r="AM215" s="58"/>
      <c r="AN215" s="58"/>
    </row>
    <row r="216" spans="2:41" x14ac:dyDescent="0.25">
      <c r="B216" s="13"/>
      <c r="C216" s="24"/>
      <c r="D216" s="7"/>
      <c r="E216" s="7"/>
      <c r="F216" s="7"/>
      <c r="H216" s="13"/>
      <c r="I216" s="24"/>
      <c r="J216" s="7"/>
      <c r="K216" s="7"/>
      <c r="L216" s="7"/>
      <c r="N216" s="13"/>
      <c r="O216" s="24"/>
      <c r="P216" s="7"/>
      <c r="Q216" s="7"/>
      <c r="R216" s="7"/>
      <c r="T216" s="13"/>
      <c r="U216" s="24"/>
      <c r="V216" s="7"/>
      <c r="W216" s="7"/>
      <c r="X216" s="7"/>
      <c r="Z216" s="8"/>
      <c r="AA216" s="25"/>
      <c r="AB216" s="7"/>
      <c r="AC216" s="41"/>
      <c r="AE216" s="56"/>
      <c r="AF216" s="57"/>
      <c r="AG216" s="58"/>
      <c r="AH216" s="58"/>
      <c r="AJ216" s="56"/>
      <c r="AK216" s="57"/>
      <c r="AL216" s="58"/>
      <c r="AM216" s="58"/>
      <c r="AN216" s="58"/>
    </row>
    <row r="217" spans="2:41" x14ac:dyDescent="0.25">
      <c r="B217" s="34" t="s">
        <v>109</v>
      </c>
      <c r="C217" s="45" t="s">
        <v>102</v>
      </c>
      <c r="D217" s="19">
        <v>1</v>
      </c>
      <c r="E217" s="19"/>
      <c r="F217" s="19">
        <v>1</v>
      </c>
      <c r="H217" s="34" t="s">
        <v>109</v>
      </c>
      <c r="I217" s="45" t="s">
        <v>102</v>
      </c>
      <c r="J217" s="19">
        <v>1</v>
      </c>
      <c r="K217" s="19">
        <v>1</v>
      </c>
      <c r="L217" s="19">
        <v>1</v>
      </c>
      <c r="N217" s="34" t="s">
        <v>109</v>
      </c>
      <c r="O217" s="45" t="s">
        <v>102</v>
      </c>
      <c r="P217" s="19">
        <v>1</v>
      </c>
      <c r="Q217" s="19">
        <v>1</v>
      </c>
      <c r="R217" s="19">
        <v>1</v>
      </c>
      <c r="T217" s="67"/>
      <c r="U217" s="68"/>
      <c r="V217" s="50"/>
      <c r="W217" s="50"/>
      <c r="X217" s="50"/>
      <c r="Z217" s="18" t="s">
        <v>109</v>
      </c>
      <c r="AA217" s="46" t="s">
        <v>102</v>
      </c>
      <c r="AB217" s="19">
        <v>1</v>
      </c>
      <c r="AC217" s="19">
        <v>1</v>
      </c>
      <c r="AE217" s="18" t="s">
        <v>109</v>
      </c>
      <c r="AF217" s="46" t="s">
        <v>102</v>
      </c>
      <c r="AG217" s="19">
        <v>1</v>
      </c>
      <c r="AH217" s="19">
        <v>1</v>
      </c>
      <c r="AJ217" s="67"/>
      <c r="AK217" s="49" t="s">
        <v>791</v>
      </c>
      <c r="AL217" s="50"/>
      <c r="AM217" s="50"/>
      <c r="AN217" s="50"/>
    </row>
    <row r="218" spans="2:41" x14ac:dyDescent="0.25">
      <c r="B218" s="13"/>
      <c r="C218" s="24"/>
      <c r="D218" s="7"/>
      <c r="E218" s="7"/>
      <c r="F218" s="7"/>
      <c r="H218" s="13"/>
      <c r="I218" s="24"/>
      <c r="J218" s="7"/>
      <c r="K218" s="7"/>
      <c r="L218" s="7"/>
      <c r="N218" s="13"/>
      <c r="O218" s="24"/>
      <c r="P218" s="7"/>
      <c r="Q218" s="7"/>
      <c r="R218" s="7"/>
      <c r="T218" s="13"/>
      <c r="U218" s="24"/>
      <c r="V218" s="7"/>
      <c r="W218" s="7"/>
      <c r="X218" s="7"/>
      <c r="Z218" s="8"/>
      <c r="AA218" s="25"/>
      <c r="AB218" s="7"/>
      <c r="AC218" s="7"/>
      <c r="AE218" s="8"/>
      <c r="AF218" s="52"/>
      <c r="AG218" s="7"/>
      <c r="AH218" s="7"/>
      <c r="AJ218" s="56"/>
      <c r="AK218" s="57"/>
      <c r="AL218" s="58"/>
      <c r="AM218" s="58"/>
      <c r="AN218" s="58"/>
    </row>
    <row r="219" spans="2:41" ht="26.25" customHeight="1" x14ac:dyDescent="0.25">
      <c r="B219" s="13"/>
      <c r="C219" s="24"/>
      <c r="D219" s="7"/>
      <c r="E219" s="7"/>
      <c r="F219" s="7"/>
      <c r="H219" s="13"/>
      <c r="I219" s="24"/>
      <c r="J219" s="7"/>
      <c r="K219" s="7"/>
      <c r="L219" s="7"/>
      <c r="N219" s="13"/>
      <c r="O219" s="24"/>
      <c r="P219" s="7"/>
      <c r="Q219" s="7"/>
      <c r="R219" s="7"/>
      <c r="S219">
        <f>SUM(Q212:Q237)</f>
        <v>33</v>
      </c>
      <c r="T219" s="13"/>
      <c r="U219" s="24"/>
      <c r="V219" s="7"/>
      <c r="W219" s="7"/>
      <c r="X219" s="7"/>
      <c r="Z219" s="8"/>
      <c r="AA219" s="25"/>
      <c r="AB219" s="7"/>
      <c r="AC219" s="7"/>
      <c r="AE219" s="8"/>
      <c r="AF219" s="52"/>
      <c r="AG219" s="7"/>
      <c r="AH219" s="7"/>
      <c r="AJ219" s="56"/>
      <c r="AK219" s="57"/>
      <c r="AL219" s="58"/>
      <c r="AM219" s="58"/>
      <c r="AN219" s="58"/>
    </row>
    <row r="220" spans="2:41" x14ac:dyDescent="0.25">
      <c r="B220" s="13"/>
      <c r="C220" s="24"/>
      <c r="D220" s="7"/>
      <c r="E220" s="7"/>
      <c r="F220" s="7"/>
      <c r="H220" s="13"/>
      <c r="I220" s="24"/>
      <c r="J220" s="7"/>
      <c r="K220" s="7"/>
      <c r="L220" s="7"/>
      <c r="N220" s="13"/>
      <c r="O220" s="24"/>
      <c r="P220" s="7"/>
      <c r="Q220" s="7"/>
      <c r="R220" s="7"/>
      <c r="T220" s="13"/>
      <c r="U220" s="24"/>
      <c r="V220" s="7"/>
      <c r="W220" s="7"/>
      <c r="X220" s="7"/>
      <c r="Z220" s="8"/>
      <c r="AA220" s="25"/>
      <c r="AB220" s="7"/>
      <c r="AC220" s="7"/>
      <c r="AE220" s="8"/>
      <c r="AF220" s="25"/>
      <c r="AG220" s="7"/>
      <c r="AH220" s="7"/>
      <c r="AJ220" s="56"/>
      <c r="AK220" s="57" t="s">
        <v>200</v>
      </c>
      <c r="AL220" s="58"/>
      <c r="AM220" s="58"/>
      <c r="AN220" s="58"/>
    </row>
    <row r="221" spans="2:41" ht="30" x14ac:dyDescent="0.25">
      <c r="B221" s="34" t="s">
        <v>110</v>
      </c>
      <c r="C221" s="45" t="s">
        <v>142</v>
      </c>
      <c r="D221" s="19">
        <v>2</v>
      </c>
      <c r="E221" s="19"/>
      <c r="F221" s="19"/>
      <c r="H221" s="34" t="s">
        <v>110</v>
      </c>
      <c r="I221" s="45" t="s">
        <v>142</v>
      </c>
      <c r="J221" s="19">
        <v>2</v>
      </c>
      <c r="K221" s="19"/>
      <c r="L221" s="19"/>
      <c r="N221" s="34" t="s">
        <v>110</v>
      </c>
      <c r="O221" s="45" t="s">
        <v>142</v>
      </c>
      <c r="P221" s="19">
        <v>2</v>
      </c>
      <c r="Q221" s="19"/>
      <c r="R221" s="19"/>
      <c r="T221" s="18" t="s">
        <v>110</v>
      </c>
      <c r="U221" s="46" t="s">
        <v>539</v>
      </c>
      <c r="V221" s="19">
        <v>2</v>
      </c>
      <c r="W221" s="19"/>
      <c r="X221" s="19"/>
      <c r="Z221" s="18" t="s">
        <v>110</v>
      </c>
      <c r="AA221" s="46" t="s">
        <v>103</v>
      </c>
      <c r="AB221" s="19">
        <v>2</v>
      </c>
      <c r="AC221" s="19"/>
      <c r="AE221" s="18" t="s">
        <v>110</v>
      </c>
      <c r="AF221" s="70" t="s">
        <v>103</v>
      </c>
      <c r="AG221" s="19">
        <v>2</v>
      </c>
      <c r="AH221" s="19"/>
      <c r="AJ221" s="48" t="s">
        <v>109</v>
      </c>
      <c r="AK221" s="46" t="s">
        <v>174</v>
      </c>
      <c r="AL221" s="19">
        <v>2</v>
      </c>
      <c r="AM221" s="19"/>
      <c r="AN221" s="19"/>
    </row>
    <row r="222" spans="2:41" ht="30" x14ac:dyDescent="0.25">
      <c r="B222" s="13"/>
      <c r="C222" s="52" t="s">
        <v>366</v>
      </c>
      <c r="D222" s="7"/>
      <c r="E222" s="7">
        <v>1</v>
      </c>
      <c r="F222" s="7">
        <v>5</v>
      </c>
      <c r="H222" s="13"/>
      <c r="I222" s="52" t="s">
        <v>366</v>
      </c>
      <c r="J222" s="7"/>
      <c r="K222" s="7">
        <v>1</v>
      </c>
      <c r="L222" s="7">
        <v>5</v>
      </c>
      <c r="N222" s="13"/>
      <c r="O222" s="52" t="s">
        <v>366</v>
      </c>
      <c r="P222" s="7"/>
      <c r="Q222" s="7">
        <v>3</v>
      </c>
      <c r="R222" s="7">
        <v>3</v>
      </c>
      <c r="T222" s="13"/>
      <c r="U222" s="25" t="s">
        <v>540</v>
      </c>
      <c r="V222" s="7"/>
      <c r="W222" s="7">
        <v>1</v>
      </c>
      <c r="X222" s="7">
        <v>6</v>
      </c>
      <c r="Z222" s="8"/>
      <c r="AA222" s="25" t="s">
        <v>420</v>
      </c>
      <c r="AB222" s="7"/>
      <c r="AC222" s="7">
        <v>4</v>
      </c>
      <c r="AE222" s="8"/>
      <c r="AF222" s="25" t="s">
        <v>420</v>
      </c>
      <c r="AG222" s="7"/>
      <c r="AH222" s="7">
        <v>1</v>
      </c>
      <c r="AJ222" s="8"/>
      <c r="AK222" s="52" t="s">
        <v>279</v>
      </c>
      <c r="AL222" s="7"/>
      <c r="AM222" s="7">
        <v>1</v>
      </c>
      <c r="AN222" s="7">
        <v>2</v>
      </c>
    </row>
    <row r="223" spans="2:41" ht="30" customHeight="1" x14ac:dyDescent="0.25">
      <c r="B223" s="13"/>
      <c r="C223" s="52" t="s">
        <v>367</v>
      </c>
      <c r="D223" s="7"/>
      <c r="E223" s="7">
        <v>2</v>
      </c>
      <c r="F223" s="7">
        <v>7</v>
      </c>
      <c r="H223" s="13"/>
      <c r="I223" s="52" t="s">
        <v>367</v>
      </c>
      <c r="J223" s="7"/>
      <c r="K223" s="7">
        <v>2</v>
      </c>
      <c r="L223" s="7">
        <v>6</v>
      </c>
      <c r="N223" s="13"/>
      <c r="O223" s="52" t="s">
        <v>367</v>
      </c>
      <c r="P223" s="7"/>
      <c r="Q223" s="7">
        <v>4</v>
      </c>
      <c r="R223" s="7">
        <v>4</v>
      </c>
      <c r="T223" s="13"/>
      <c r="U223" s="25" t="s">
        <v>421</v>
      </c>
      <c r="V223" s="7"/>
      <c r="W223" s="7">
        <v>1</v>
      </c>
      <c r="X223" s="7">
        <v>10</v>
      </c>
      <c r="Z223" s="8"/>
      <c r="AA223" s="25" t="s">
        <v>421</v>
      </c>
      <c r="AB223" s="7"/>
      <c r="AC223" s="7">
        <v>6</v>
      </c>
      <c r="AE223" s="8"/>
      <c r="AF223" s="25" t="s">
        <v>421</v>
      </c>
      <c r="AG223" s="7"/>
      <c r="AH223" s="7">
        <v>2</v>
      </c>
      <c r="AJ223" s="8"/>
      <c r="AK223" s="52" t="s">
        <v>280</v>
      </c>
      <c r="AL223" s="7"/>
      <c r="AM223" s="7">
        <v>2</v>
      </c>
      <c r="AN223" s="7">
        <v>4</v>
      </c>
    </row>
    <row r="224" spans="2:41" x14ac:dyDescent="0.25">
      <c r="B224" s="34" t="s">
        <v>111</v>
      </c>
      <c r="C224" s="45" t="s">
        <v>104</v>
      </c>
      <c r="D224" s="19">
        <v>1</v>
      </c>
      <c r="E224" s="19">
        <v>1</v>
      </c>
      <c r="F224" s="19">
        <v>2</v>
      </c>
      <c r="H224" s="34" t="s">
        <v>111</v>
      </c>
      <c r="I224" s="45" t="s">
        <v>104</v>
      </c>
      <c r="J224" s="19">
        <v>1</v>
      </c>
      <c r="K224" s="19">
        <v>1</v>
      </c>
      <c r="L224" s="19">
        <v>2</v>
      </c>
      <c r="N224" s="34" t="s">
        <v>111</v>
      </c>
      <c r="O224" s="45" t="s">
        <v>104</v>
      </c>
      <c r="P224" s="19">
        <v>1</v>
      </c>
      <c r="Q224" s="19">
        <v>4</v>
      </c>
      <c r="R224" s="19">
        <v>4</v>
      </c>
      <c r="T224" s="48" t="s">
        <v>111</v>
      </c>
      <c r="U224" s="49" t="s">
        <v>541</v>
      </c>
      <c r="V224" s="50">
        <v>1</v>
      </c>
      <c r="W224" s="50">
        <v>1</v>
      </c>
      <c r="X224" s="50">
        <v>3</v>
      </c>
      <c r="Z224" s="18" t="s">
        <v>111</v>
      </c>
      <c r="AA224" s="46" t="s">
        <v>104</v>
      </c>
      <c r="AB224" s="19">
        <v>1</v>
      </c>
      <c r="AC224" s="19">
        <v>4</v>
      </c>
      <c r="AE224" s="18" t="s">
        <v>111</v>
      </c>
      <c r="AF224" s="46" t="s">
        <v>104</v>
      </c>
      <c r="AG224" s="19">
        <v>1</v>
      </c>
      <c r="AH224" s="19">
        <v>2</v>
      </c>
      <c r="AJ224" s="48" t="s">
        <v>110</v>
      </c>
      <c r="AK224" s="46" t="s">
        <v>104</v>
      </c>
      <c r="AL224" s="19">
        <v>2</v>
      </c>
      <c r="AM224" s="19"/>
      <c r="AN224" s="19"/>
    </row>
    <row r="225" spans="2:40" x14ac:dyDescent="0.25">
      <c r="B225" s="13"/>
      <c r="C225" s="24"/>
      <c r="D225" s="7"/>
      <c r="E225" s="7"/>
      <c r="F225" s="7"/>
      <c r="H225" s="13"/>
      <c r="I225" s="24"/>
      <c r="J225" s="7"/>
      <c r="K225" s="7"/>
      <c r="L225" s="7"/>
      <c r="N225" s="13"/>
      <c r="O225" s="24"/>
      <c r="P225" s="7"/>
      <c r="Q225" s="7"/>
      <c r="R225" s="7"/>
      <c r="T225" s="13"/>
      <c r="U225" s="24"/>
      <c r="V225" s="7"/>
      <c r="W225" s="7"/>
      <c r="X225" s="7"/>
      <c r="Z225" s="8"/>
      <c r="AA225" s="25"/>
      <c r="AB225" s="7"/>
      <c r="AC225" s="7"/>
      <c r="AE225" s="8"/>
      <c r="AF225" s="25"/>
      <c r="AG225" s="7"/>
      <c r="AH225" s="7"/>
      <c r="AJ225" s="8"/>
      <c r="AK225" s="25" t="s">
        <v>281</v>
      </c>
      <c r="AL225" s="7"/>
      <c r="AM225" s="7">
        <v>1</v>
      </c>
      <c r="AN225" s="7">
        <v>1</v>
      </c>
    </row>
    <row r="226" spans="2:40" ht="33" customHeight="1" x14ac:dyDescent="0.25">
      <c r="B226" s="13"/>
      <c r="C226" s="24"/>
      <c r="D226" s="7"/>
      <c r="E226" s="7"/>
      <c r="F226" s="7"/>
      <c r="H226" s="13"/>
      <c r="I226" s="24"/>
      <c r="J226" s="7"/>
      <c r="K226" s="7"/>
      <c r="L226" s="7"/>
      <c r="N226" s="13"/>
      <c r="O226" s="24"/>
      <c r="P226" s="7"/>
      <c r="Q226" s="7"/>
      <c r="R226" s="7"/>
      <c r="T226" s="13"/>
      <c r="U226" s="24"/>
      <c r="V226" s="7"/>
      <c r="W226" s="7"/>
      <c r="X226" s="7"/>
      <c r="Z226" s="8"/>
      <c r="AA226" s="25"/>
      <c r="AB226" s="7"/>
      <c r="AC226" s="7"/>
      <c r="AE226" s="8"/>
      <c r="AF226" s="25"/>
      <c r="AG226" s="7"/>
      <c r="AH226" s="7"/>
      <c r="AJ226" s="48"/>
      <c r="AK226" s="98" t="s">
        <v>282</v>
      </c>
      <c r="AL226" s="50"/>
      <c r="AM226" s="50">
        <v>1</v>
      </c>
      <c r="AN226" s="50">
        <v>3</v>
      </c>
    </row>
    <row r="227" spans="2:40" x14ac:dyDescent="0.25">
      <c r="B227" s="34" t="s">
        <v>112</v>
      </c>
      <c r="C227" s="45" t="s">
        <v>105</v>
      </c>
      <c r="D227" s="19">
        <v>5</v>
      </c>
      <c r="E227" s="19"/>
      <c r="F227" s="19"/>
      <c r="H227" s="34" t="s">
        <v>112</v>
      </c>
      <c r="I227" s="45" t="s">
        <v>105</v>
      </c>
      <c r="J227" s="19">
        <v>5</v>
      </c>
      <c r="K227" s="19"/>
      <c r="L227" s="19"/>
      <c r="N227" s="34" t="s">
        <v>112</v>
      </c>
      <c r="O227" s="45" t="s">
        <v>105</v>
      </c>
      <c r="P227" s="19">
        <v>5</v>
      </c>
      <c r="Q227" s="19"/>
      <c r="R227" s="19"/>
      <c r="T227" s="18" t="s">
        <v>112</v>
      </c>
      <c r="U227" s="46" t="s">
        <v>105</v>
      </c>
      <c r="V227" s="19">
        <v>5</v>
      </c>
      <c r="W227" s="19"/>
      <c r="X227" s="19"/>
      <c r="Z227" s="18" t="s">
        <v>112</v>
      </c>
      <c r="AA227" s="46" t="s">
        <v>105</v>
      </c>
      <c r="AB227" s="19">
        <v>5</v>
      </c>
      <c r="AC227" s="19"/>
      <c r="AE227" s="18" t="s">
        <v>112</v>
      </c>
      <c r="AF227" s="46" t="s">
        <v>105</v>
      </c>
      <c r="AG227" s="19">
        <v>5</v>
      </c>
      <c r="AH227" s="19"/>
      <c r="AJ227" s="48" t="s">
        <v>111</v>
      </c>
      <c r="AK227" s="46" t="s">
        <v>105</v>
      </c>
      <c r="AL227" s="19">
        <v>5</v>
      </c>
      <c r="AM227" s="19"/>
      <c r="AN227" s="19"/>
    </row>
    <row r="228" spans="2:40" x14ac:dyDescent="0.25">
      <c r="B228" s="13"/>
      <c r="C228" s="52" t="s">
        <v>368</v>
      </c>
      <c r="D228" s="7"/>
      <c r="E228" s="7">
        <v>1</v>
      </c>
      <c r="F228" s="7">
        <v>0</v>
      </c>
      <c r="H228" s="13"/>
      <c r="I228" s="52" t="s">
        <v>368</v>
      </c>
      <c r="J228" s="7"/>
      <c r="K228" s="7">
        <v>1</v>
      </c>
      <c r="L228" s="7">
        <v>1</v>
      </c>
      <c r="N228" s="13"/>
      <c r="O228" s="52" t="s">
        <v>368</v>
      </c>
      <c r="P228" s="7"/>
      <c r="Q228" s="7">
        <v>1</v>
      </c>
      <c r="R228" s="7">
        <v>1</v>
      </c>
      <c r="T228" s="13"/>
      <c r="U228" s="25" t="s">
        <v>368</v>
      </c>
      <c r="V228" s="7"/>
      <c r="W228" s="7">
        <v>1</v>
      </c>
      <c r="X228" s="7">
        <v>1</v>
      </c>
      <c r="Z228" s="8"/>
      <c r="AA228" s="25" t="s">
        <v>368</v>
      </c>
      <c r="AB228" s="7"/>
      <c r="AC228" s="7">
        <v>1</v>
      </c>
      <c r="AE228" s="8"/>
      <c r="AF228" s="52" t="s">
        <v>461</v>
      </c>
      <c r="AG228" s="7"/>
      <c r="AH228" s="7">
        <v>0</v>
      </c>
      <c r="AJ228" s="8"/>
      <c r="AK228" s="25" t="s">
        <v>283</v>
      </c>
      <c r="AL228" s="7"/>
      <c r="AM228" s="7">
        <v>1</v>
      </c>
      <c r="AN228" s="7">
        <v>1</v>
      </c>
    </row>
    <row r="229" spans="2:40" ht="48" customHeight="1" x14ac:dyDescent="0.25">
      <c r="B229" s="13"/>
      <c r="C229" s="52" t="s">
        <v>369</v>
      </c>
      <c r="D229" s="7"/>
      <c r="E229" s="7">
        <v>1</v>
      </c>
      <c r="F229" s="7">
        <v>1</v>
      </c>
      <c r="H229" s="13"/>
      <c r="I229" s="52" t="s">
        <v>369</v>
      </c>
      <c r="J229" s="7"/>
      <c r="K229" s="7">
        <v>1</v>
      </c>
      <c r="L229" s="7">
        <v>1</v>
      </c>
      <c r="N229" s="13"/>
      <c r="O229" s="52" t="s">
        <v>369</v>
      </c>
      <c r="P229" s="7"/>
      <c r="Q229" s="7">
        <v>1</v>
      </c>
      <c r="R229" s="7">
        <v>1</v>
      </c>
      <c r="T229" s="13"/>
      <c r="U229" s="25" t="s">
        <v>542</v>
      </c>
      <c r="V229" s="7"/>
      <c r="W229" s="7">
        <v>1</v>
      </c>
      <c r="X229" s="7">
        <v>1</v>
      </c>
      <c r="Z229" s="8"/>
      <c r="AA229" s="25" t="s">
        <v>369</v>
      </c>
      <c r="AB229" s="7"/>
      <c r="AC229" s="7">
        <v>1</v>
      </c>
      <c r="AE229" s="8"/>
      <c r="AF229" s="25" t="s">
        <v>369</v>
      </c>
      <c r="AG229" s="7"/>
      <c r="AH229" s="7">
        <v>1</v>
      </c>
      <c r="AJ229" s="8"/>
      <c r="AK229" s="25" t="s">
        <v>284</v>
      </c>
      <c r="AL229" s="7"/>
      <c r="AM229" s="7">
        <v>1</v>
      </c>
      <c r="AN229" s="7">
        <v>1</v>
      </c>
    </row>
    <row r="230" spans="2:40" x14ac:dyDescent="0.25">
      <c r="B230" s="13"/>
      <c r="C230" s="52" t="s">
        <v>370</v>
      </c>
      <c r="D230" s="7"/>
      <c r="E230" s="7">
        <v>1</v>
      </c>
      <c r="F230" s="7">
        <v>1</v>
      </c>
      <c r="H230" s="13"/>
      <c r="I230" s="52" t="s">
        <v>370</v>
      </c>
      <c r="J230" s="7"/>
      <c r="K230" s="7">
        <v>1</v>
      </c>
      <c r="L230" s="7">
        <v>1</v>
      </c>
      <c r="N230" s="13"/>
      <c r="O230" s="52" t="s">
        <v>370</v>
      </c>
      <c r="P230" s="7"/>
      <c r="Q230" s="7">
        <v>2</v>
      </c>
      <c r="R230" s="7">
        <v>2</v>
      </c>
      <c r="T230" s="13"/>
      <c r="U230" s="25" t="s">
        <v>370</v>
      </c>
      <c r="V230" s="7"/>
      <c r="W230" s="7">
        <v>1</v>
      </c>
      <c r="X230" s="7">
        <v>1</v>
      </c>
      <c r="Z230" s="8"/>
      <c r="AA230" s="25" t="s">
        <v>370</v>
      </c>
      <c r="AB230" s="7"/>
      <c r="AC230" s="7">
        <v>1</v>
      </c>
      <c r="AE230" s="8"/>
      <c r="AF230" s="25" t="s">
        <v>370</v>
      </c>
      <c r="AG230" s="7"/>
      <c r="AH230" s="7">
        <v>1</v>
      </c>
      <c r="AJ230" s="8"/>
      <c r="AK230" s="25" t="s">
        <v>285</v>
      </c>
      <c r="AL230" s="7"/>
      <c r="AM230" s="7">
        <v>1</v>
      </c>
      <c r="AN230" s="7">
        <v>1</v>
      </c>
    </row>
    <row r="231" spans="2:40" ht="32.25" customHeight="1" x14ac:dyDescent="0.25">
      <c r="B231" s="13"/>
      <c r="C231" s="52" t="s">
        <v>371</v>
      </c>
      <c r="D231" s="7"/>
      <c r="E231" s="7">
        <v>1</v>
      </c>
      <c r="F231" s="7">
        <v>1</v>
      </c>
      <c r="H231" s="13"/>
      <c r="I231" s="52" t="s">
        <v>371</v>
      </c>
      <c r="J231" s="7"/>
      <c r="K231" s="7">
        <v>1</v>
      </c>
      <c r="L231" s="7">
        <v>1</v>
      </c>
      <c r="N231" s="13"/>
      <c r="O231" s="52" t="s">
        <v>371</v>
      </c>
      <c r="P231" s="7"/>
      <c r="Q231" s="7">
        <v>2</v>
      </c>
      <c r="R231" s="7">
        <v>2</v>
      </c>
      <c r="T231" s="13"/>
      <c r="U231" s="25" t="s">
        <v>543</v>
      </c>
      <c r="V231" s="7"/>
      <c r="W231" s="7">
        <v>1</v>
      </c>
      <c r="X231" s="7">
        <v>1</v>
      </c>
      <c r="Z231" s="8"/>
      <c r="AA231" s="25" t="s">
        <v>371</v>
      </c>
      <c r="AB231" s="7"/>
      <c r="AC231" s="7">
        <v>2</v>
      </c>
      <c r="AE231" s="8"/>
      <c r="AF231" s="25" t="s">
        <v>371</v>
      </c>
      <c r="AG231" s="7"/>
      <c r="AH231" s="7">
        <v>1</v>
      </c>
      <c r="AJ231" s="8"/>
      <c r="AK231" s="25" t="s">
        <v>286</v>
      </c>
      <c r="AL231" s="7"/>
      <c r="AM231" s="7">
        <v>1</v>
      </c>
      <c r="AN231" s="7">
        <v>1</v>
      </c>
    </row>
    <row r="232" spans="2:40" x14ac:dyDescent="0.25">
      <c r="B232" s="13"/>
      <c r="C232" s="52" t="s">
        <v>422</v>
      </c>
      <c r="D232" s="7"/>
      <c r="E232" s="7">
        <v>1</v>
      </c>
      <c r="F232" s="7">
        <v>1</v>
      </c>
      <c r="H232" s="13"/>
      <c r="I232" s="52" t="s">
        <v>422</v>
      </c>
      <c r="J232" s="7"/>
      <c r="K232" s="7">
        <v>1</v>
      </c>
      <c r="L232" s="7">
        <v>1</v>
      </c>
      <c r="N232" s="13"/>
      <c r="O232" s="52" t="s">
        <v>422</v>
      </c>
      <c r="P232" s="7"/>
      <c r="Q232" s="7">
        <v>1</v>
      </c>
      <c r="R232" s="7">
        <v>1</v>
      </c>
      <c r="T232" s="13"/>
      <c r="U232" s="25" t="s">
        <v>422</v>
      </c>
      <c r="V232" s="7"/>
      <c r="W232" s="7">
        <v>1</v>
      </c>
      <c r="X232" s="7">
        <v>1</v>
      </c>
      <c r="Z232" s="8"/>
      <c r="AA232" s="25" t="s">
        <v>422</v>
      </c>
      <c r="AB232" s="7"/>
      <c r="AC232" s="7">
        <v>1</v>
      </c>
      <c r="AE232" s="8"/>
      <c r="AF232" s="25" t="s">
        <v>422</v>
      </c>
      <c r="AG232" s="7"/>
      <c r="AH232" s="7">
        <v>1</v>
      </c>
      <c r="AJ232" s="8"/>
      <c r="AK232" s="25" t="s">
        <v>287</v>
      </c>
      <c r="AL232" s="7"/>
      <c r="AM232" s="7">
        <v>1</v>
      </c>
      <c r="AN232" s="7">
        <v>1</v>
      </c>
    </row>
    <row r="233" spans="2:40" x14ac:dyDescent="0.25">
      <c r="B233" s="13"/>
      <c r="C233" s="24"/>
      <c r="D233" s="7"/>
      <c r="E233" s="7"/>
      <c r="F233" s="7"/>
      <c r="H233" s="13"/>
      <c r="I233" s="24"/>
      <c r="J233" s="7"/>
      <c r="K233" s="7"/>
      <c r="L233" s="7"/>
      <c r="N233" s="13"/>
      <c r="O233" s="24"/>
      <c r="P233" s="7"/>
      <c r="Q233" s="7"/>
      <c r="R233" s="7"/>
      <c r="T233" s="13"/>
      <c r="U233" s="24"/>
      <c r="V233" s="7"/>
      <c r="W233" s="7"/>
      <c r="X233" s="7"/>
      <c r="Z233" s="8"/>
      <c r="AA233" s="25"/>
      <c r="AB233" s="7"/>
      <c r="AC233" s="7"/>
      <c r="AE233" s="8"/>
      <c r="AF233" s="25"/>
      <c r="AG233" s="7"/>
      <c r="AH233" s="7"/>
      <c r="AJ233" s="8"/>
      <c r="AK233" s="25"/>
      <c r="AL233" s="7"/>
      <c r="AM233" s="7"/>
      <c r="AN233" s="7"/>
    </row>
    <row r="234" spans="2:40" ht="30" x14ac:dyDescent="0.25">
      <c r="B234" s="34" t="s">
        <v>113</v>
      </c>
      <c r="C234" s="45" t="s">
        <v>144</v>
      </c>
      <c r="D234" s="19">
        <v>2</v>
      </c>
      <c r="E234" s="19"/>
      <c r="F234" s="19"/>
      <c r="H234" s="34" t="s">
        <v>113</v>
      </c>
      <c r="I234" s="45" t="s">
        <v>144</v>
      </c>
      <c r="J234" s="19">
        <v>2</v>
      </c>
      <c r="K234" s="19"/>
      <c r="L234" s="19"/>
      <c r="N234" s="34" t="s">
        <v>113</v>
      </c>
      <c r="O234" s="45" t="s">
        <v>144</v>
      </c>
      <c r="P234" s="19">
        <v>2</v>
      </c>
      <c r="Q234" s="19"/>
      <c r="R234" s="19"/>
      <c r="T234" s="67" t="s">
        <v>113</v>
      </c>
      <c r="U234" s="68" t="s">
        <v>144</v>
      </c>
      <c r="V234" s="50">
        <v>1</v>
      </c>
      <c r="W234" s="50">
        <v>1</v>
      </c>
      <c r="X234" s="50">
        <v>1</v>
      </c>
      <c r="Z234" s="34" t="s">
        <v>114</v>
      </c>
      <c r="AA234" s="46" t="s">
        <v>106</v>
      </c>
      <c r="AB234" s="19">
        <v>2</v>
      </c>
      <c r="AC234" s="19"/>
      <c r="AE234" s="34" t="s">
        <v>113</v>
      </c>
      <c r="AF234" s="45" t="s">
        <v>144</v>
      </c>
      <c r="AG234" s="19"/>
      <c r="AH234" s="19"/>
      <c r="AJ234" s="18" t="s">
        <v>112</v>
      </c>
      <c r="AK234" s="46" t="s">
        <v>175</v>
      </c>
      <c r="AL234" s="19">
        <v>1</v>
      </c>
      <c r="AM234" s="19"/>
      <c r="AN234" s="19"/>
    </row>
    <row r="235" spans="2:40" ht="36.75" customHeight="1" x14ac:dyDescent="0.25">
      <c r="B235" s="13"/>
      <c r="C235" s="52" t="s">
        <v>373</v>
      </c>
      <c r="D235" s="7"/>
      <c r="E235" s="7">
        <v>1</v>
      </c>
      <c r="F235" s="7">
        <v>0</v>
      </c>
      <c r="H235" s="13"/>
      <c r="I235" s="52" t="s">
        <v>373</v>
      </c>
      <c r="J235" s="7"/>
      <c r="K235" s="7">
        <v>1</v>
      </c>
      <c r="L235" s="7">
        <v>1</v>
      </c>
      <c r="N235" s="13"/>
      <c r="O235" s="52" t="s">
        <v>373</v>
      </c>
      <c r="P235" s="7"/>
      <c r="Q235" s="7">
        <v>1</v>
      </c>
      <c r="R235" s="7">
        <v>1</v>
      </c>
      <c r="T235" s="67"/>
      <c r="U235" s="54"/>
      <c r="V235" s="50"/>
      <c r="W235" s="50"/>
      <c r="X235" s="50"/>
      <c r="Z235" s="8"/>
      <c r="AA235" s="25" t="s">
        <v>423</v>
      </c>
      <c r="AB235" s="7"/>
      <c r="AC235" s="7">
        <v>1</v>
      </c>
      <c r="AE235" s="13"/>
      <c r="AF235" s="52" t="s">
        <v>373</v>
      </c>
      <c r="AG235" s="7">
        <v>0</v>
      </c>
      <c r="AH235" s="7">
        <v>0</v>
      </c>
      <c r="AJ235" s="8"/>
      <c r="AK235" s="52" t="s">
        <v>792</v>
      </c>
      <c r="AL235" s="7"/>
      <c r="AM235" s="7">
        <v>1</v>
      </c>
      <c r="AN235" s="7">
        <v>1</v>
      </c>
    </row>
    <row r="236" spans="2:40" x14ac:dyDescent="0.25">
      <c r="B236" s="13"/>
      <c r="C236" s="52" t="s">
        <v>372</v>
      </c>
      <c r="D236" s="7"/>
      <c r="E236" s="7">
        <v>1</v>
      </c>
      <c r="F236" s="7">
        <v>1</v>
      </c>
      <c r="H236" s="13"/>
      <c r="I236" s="52" t="s">
        <v>372</v>
      </c>
      <c r="J236" s="7"/>
      <c r="K236" s="7">
        <v>1</v>
      </c>
      <c r="L236" s="7">
        <v>1</v>
      </c>
      <c r="N236" s="13"/>
      <c r="O236" s="52" t="s">
        <v>372</v>
      </c>
      <c r="P236" s="7"/>
      <c r="Q236" s="7">
        <v>2</v>
      </c>
      <c r="R236" s="7">
        <v>2</v>
      </c>
      <c r="T236" s="67"/>
      <c r="U236" s="54"/>
      <c r="V236" s="50"/>
      <c r="W236" s="50"/>
      <c r="X236" s="50"/>
      <c r="Z236" s="8"/>
      <c r="AA236" s="25" t="s">
        <v>372</v>
      </c>
      <c r="AB236" s="7"/>
      <c r="AC236" s="7">
        <v>3</v>
      </c>
      <c r="AE236" s="13"/>
      <c r="AF236" s="52"/>
      <c r="AG236" s="7">
        <v>1</v>
      </c>
      <c r="AH236" s="7">
        <v>1</v>
      </c>
      <c r="AJ236" s="8"/>
      <c r="AK236" s="25"/>
      <c r="AL236" s="7"/>
      <c r="AM236" s="7"/>
      <c r="AN236" s="7"/>
    </row>
    <row r="237" spans="2:40" ht="30" x14ac:dyDescent="0.25">
      <c r="B237" s="34" t="s">
        <v>114</v>
      </c>
      <c r="C237" s="45" t="s">
        <v>143</v>
      </c>
      <c r="D237" s="19">
        <v>1</v>
      </c>
      <c r="E237" s="19">
        <v>1</v>
      </c>
      <c r="F237" s="19">
        <v>5</v>
      </c>
      <c r="H237" s="34" t="s">
        <v>114</v>
      </c>
      <c r="I237" s="45" t="s">
        <v>143</v>
      </c>
      <c r="J237" s="19">
        <v>1</v>
      </c>
      <c r="K237" s="19">
        <v>1</v>
      </c>
      <c r="L237" s="19">
        <v>4</v>
      </c>
      <c r="N237" s="34" t="s">
        <v>114</v>
      </c>
      <c r="O237" s="45" t="s">
        <v>143</v>
      </c>
      <c r="P237" s="19">
        <v>1</v>
      </c>
      <c r="Q237" s="19">
        <v>4</v>
      </c>
      <c r="R237" s="19">
        <v>4</v>
      </c>
      <c r="T237" s="34" t="s">
        <v>113</v>
      </c>
      <c r="U237" s="38" t="s">
        <v>544</v>
      </c>
      <c r="V237" s="19">
        <v>1</v>
      </c>
      <c r="W237" s="19">
        <v>1</v>
      </c>
      <c r="X237" s="19">
        <v>6</v>
      </c>
      <c r="Z237" s="34" t="s">
        <v>113</v>
      </c>
      <c r="AA237" s="38" t="s">
        <v>107</v>
      </c>
      <c r="AB237" s="19">
        <v>1</v>
      </c>
      <c r="AC237" s="19">
        <v>7</v>
      </c>
      <c r="AE237" s="34" t="s">
        <v>113</v>
      </c>
      <c r="AF237" s="46" t="s">
        <v>107</v>
      </c>
      <c r="AG237" s="19">
        <v>1</v>
      </c>
      <c r="AH237" s="19">
        <v>1</v>
      </c>
      <c r="AJ237" s="18" t="s">
        <v>113</v>
      </c>
      <c r="AK237" s="46" t="s">
        <v>176</v>
      </c>
      <c r="AL237" s="19">
        <v>1</v>
      </c>
      <c r="AM237" s="19">
        <v>1</v>
      </c>
      <c r="AN237" s="19">
        <v>5</v>
      </c>
    </row>
    <row r="238" spans="2:40" x14ac:dyDescent="0.25">
      <c r="C238" s="26"/>
      <c r="I238" s="26"/>
      <c r="O238" s="26"/>
      <c r="U238" s="26"/>
      <c r="AA238" s="27"/>
      <c r="AF238" s="27"/>
      <c r="AI238" s="59"/>
      <c r="AJ238" s="48" t="s">
        <v>114</v>
      </c>
      <c r="AK238" s="49" t="s">
        <v>177</v>
      </c>
      <c r="AL238" s="50">
        <v>1</v>
      </c>
      <c r="AM238" s="50">
        <v>1</v>
      </c>
      <c r="AN238" s="50">
        <v>1</v>
      </c>
    </row>
    <row r="239" spans="2:40" x14ac:dyDescent="0.25">
      <c r="C239" s="26"/>
      <c r="I239" s="26"/>
      <c r="O239" s="26"/>
      <c r="S239">
        <f>SUM(S10:S237)</f>
        <v>301</v>
      </c>
      <c r="U239" s="26"/>
      <c r="AA239" s="27"/>
      <c r="AF239" s="27"/>
      <c r="AK239" s="27"/>
    </row>
    <row r="240" spans="2:40" x14ac:dyDescent="0.25">
      <c r="C240" s="26"/>
      <c r="I240" s="26"/>
      <c r="O240" s="26"/>
      <c r="U240" s="26"/>
      <c r="AA240" s="27"/>
      <c r="AF240" s="27"/>
      <c r="AK240" s="27"/>
    </row>
    <row r="241" spans="3:21" x14ac:dyDescent="0.25">
      <c r="C241" s="26"/>
      <c r="I241" s="26"/>
      <c r="O241" s="26"/>
      <c r="U241" s="26"/>
    </row>
    <row r="245" spans="3:21" ht="79.5" customHeight="1" x14ac:dyDescent="0.25"/>
    <row r="246" spans="3:21" ht="33" customHeight="1" x14ac:dyDescent="0.25"/>
  </sheetData>
  <mergeCells count="9">
    <mergeCell ref="AP2:AQ2"/>
    <mergeCell ref="AM52:AM54"/>
    <mergeCell ref="Z2:AA2"/>
    <mergeCell ref="B2:C2"/>
    <mergeCell ref="AJ2:AK2"/>
    <mergeCell ref="N2:O2"/>
    <mergeCell ref="AE2:AF2"/>
    <mergeCell ref="T2:U2"/>
    <mergeCell ref="H2:I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241"/>
  <sheetViews>
    <sheetView tabSelected="1" workbookViewId="0">
      <selection activeCell="G9" sqref="G9:G16"/>
    </sheetView>
  </sheetViews>
  <sheetFormatPr defaultRowHeight="15" x14ac:dyDescent="0.25"/>
  <cols>
    <col min="1" max="1" width="2.5703125" customWidth="1"/>
    <col min="2" max="2" width="5.42578125" style="4" customWidth="1"/>
    <col min="3" max="3" width="2.5703125" customWidth="1"/>
    <col min="4" max="4" width="45.5703125" style="36" customWidth="1"/>
    <col min="5" max="5" width="6.28515625" style="4" customWidth="1"/>
    <col min="6" max="6" width="2.5703125" customWidth="1"/>
    <col min="7" max="7" width="48.5703125" style="36" customWidth="1"/>
    <col min="8" max="8" width="6.7109375" style="4" customWidth="1"/>
    <col min="9" max="9" width="5.140625" customWidth="1"/>
    <col min="10" max="10" width="9.5703125" style="12" customWidth="1"/>
    <col min="11" max="11" width="52.42578125" style="36" customWidth="1"/>
    <col min="12" max="12" width="4.5703125" style="4" customWidth="1"/>
    <col min="13" max="13" width="9.140625" style="4" customWidth="1"/>
    <col min="14" max="14" width="9.140625" style="12" customWidth="1"/>
    <col min="15" max="15" width="2.5703125" customWidth="1"/>
    <col min="16" max="16" width="48.5703125" style="36" customWidth="1"/>
    <col min="17" max="17" width="6.7109375" style="4" customWidth="1"/>
  </cols>
  <sheetData>
    <row r="1" spans="2:30" x14ac:dyDescent="0.25">
      <c r="C1">
        <v>1</v>
      </c>
      <c r="F1">
        <v>2</v>
      </c>
      <c r="I1">
        <v>3</v>
      </c>
      <c r="R1" s="4"/>
      <c r="S1" s="4"/>
      <c r="T1" s="1"/>
      <c r="U1" s="1"/>
      <c r="V1" s="23"/>
      <c r="W1" s="4"/>
      <c r="X1" s="4"/>
      <c r="Y1" s="1"/>
      <c r="Z1" s="1"/>
      <c r="AA1" s="23"/>
      <c r="AB1" s="4"/>
      <c r="AC1" s="4"/>
      <c r="AD1" s="1"/>
    </row>
    <row r="2" spans="2:30" ht="15" customHeight="1" x14ac:dyDescent="0.25">
      <c r="D2" s="66" t="s">
        <v>549</v>
      </c>
      <c r="G2" s="66" t="s">
        <v>558</v>
      </c>
      <c r="J2" s="163" t="s">
        <v>573</v>
      </c>
      <c r="K2" s="163"/>
      <c r="N2" s="4"/>
      <c r="P2" s="66" t="s">
        <v>571</v>
      </c>
      <c r="R2" s="4"/>
      <c r="S2" s="4"/>
      <c r="T2" s="3"/>
      <c r="U2" s="158"/>
      <c r="V2" s="158"/>
      <c r="W2" s="4"/>
      <c r="X2" s="4"/>
      <c r="Y2" s="3"/>
      <c r="Z2" s="158"/>
      <c r="AA2" s="158"/>
      <c r="AB2" s="4"/>
      <c r="AC2" s="4"/>
      <c r="AD2" s="3"/>
    </row>
    <row r="3" spans="2:30" ht="60" x14ac:dyDescent="0.25">
      <c r="D3" s="72" t="s">
        <v>842</v>
      </c>
      <c r="G3" s="72" t="s">
        <v>550</v>
      </c>
      <c r="J3" s="71"/>
      <c r="K3" s="15" t="s">
        <v>843</v>
      </c>
      <c r="N3" s="71"/>
      <c r="P3" s="104" t="s">
        <v>572</v>
      </c>
      <c r="R3" s="4"/>
      <c r="S3" s="4"/>
      <c r="T3" s="3"/>
      <c r="U3" s="65"/>
      <c r="V3" s="65"/>
      <c r="W3" s="4"/>
      <c r="X3" s="4"/>
      <c r="Y3" s="3"/>
      <c r="Z3" s="65"/>
      <c r="AA3" s="65"/>
      <c r="AB3" s="4"/>
      <c r="AC3" s="4"/>
      <c r="AD3" s="3"/>
    </row>
    <row r="4" spans="2:30" ht="92.25" customHeight="1" x14ac:dyDescent="0.25">
      <c r="D4" s="15" t="s">
        <v>559</v>
      </c>
      <c r="G4" s="15" t="s">
        <v>560</v>
      </c>
      <c r="J4" s="30"/>
      <c r="K4" s="37" t="s">
        <v>708</v>
      </c>
      <c r="L4" s="9"/>
      <c r="M4" s="9"/>
      <c r="N4" s="30"/>
      <c r="P4" s="15"/>
      <c r="R4" s="4"/>
      <c r="S4" s="4"/>
      <c r="T4" s="3"/>
      <c r="U4" s="65"/>
      <c r="V4" s="14"/>
      <c r="W4" s="4"/>
      <c r="X4" s="4"/>
      <c r="Y4" s="3"/>
      <c r="Z4" s="65"/>
      <c r="AA4" s="14"/>
      <c r="AB4" s="4"/>
      <c r="AC4" s="4"/>
      <c r="AD4" s="3"/>
    </row>
    <row r="5" spans="2:30" ht="47.25" customHeight="1" x14ac:dyDescent="0.25">
      <c r="D5" s="15" t="s">
        <v>561</v>
      </c>
      <c r="G5" s="15" t="s">
        <v>569</v>
      </c>
      <c r="J5" s="30"/>
      <c r="K5" s="37" t="s">
        <v>719</v>
      </c>
      <c r="L5" s="9"/>
      <c r="M5" s="9"/>
      <c r="N5" s="30"/>
      <c r="P5" s="15"/>
      <c r="R5" s="4"/>
      <c r="S5" s="4"/>
      <c r="T5" s="3"/>
      <c r="U5" s="65"/>
      <c r="V5" s="14"/>
      <c r="W5" s="4"/>
      <c r="X5" s="4"/>
      <c r="Y5" s="3"/>
      <c r="Z5" s="65"/>
      <c r="AA5" s="14"/>
      <c r="AB5" s="4"/>
      <c r="AC5" s="4"/>
      <c r="AD5" s="3"/>
    </row>
    <row r="6" spans="2:30" ht="47.25" customHeight="1" x14ac:dyDescent="0.25">
      <c r="B6" s="9"/>
      <c r="D6" s="37" t="s">
        <v>567</v>
      </c>
      <c r="E6" s="9"/>
      <c r="G6" s="37" t="s">
        <v>568</v>
      </c>
      <c r="H6" s="9"/>
      <c r="J6" s="30"/>
      <c r="K6" s="37" t="s">
        <v>720</v>
      </c>
      <c r="L6" s="4">
        <f>SUM(L9:L218)</f>
        <v>37</v>
      </c>
      <c r="M6" s="9"/>
      <c r="N6" s="30" t="s">
        <v>701</v>
      </c>
      <c r="P6" s="37"/>
      <c r="Q6" s="9"/>
      <c r="R6" s="4"/>
      <c r="S6" s="4"/>
      <c r="T6" s="3"/>
      <c r="U6" s="3"/>
      <c r="V6" s="37"/>
      <c r="W6" s="4"/>
      <c r="X6" s="4"/>
      <c r="Y6" s="3"/>
      <c r="Z6" s="3"/>
      <c r="AA6" s="37"/>
      <c r="AB6" s="4"/>
      <c r="AC6" s="4"/>
      <c r="AD6" s="3"/>
    </row>
    <row r="7" spans="2:30" x14ac:dyDescent="0.25">
      <c r="B7" s="9">
        <f>B9+B11+B13+B15</f>
        <v>117</v>
      </c>
      <c r="D7" s="31"/>
      <c r="E7" s="9" t="s">
        <v>563</v>
      </c>
      <c r="G7" s="31"/>
      <c r="H7" s="9" t="s">
        <v>564</v>
      </c>
      <c r="J7" s="30"/>
      <c r="K7" s="31" t="s">
        <v>721</v>
      </c>
      <c r="L7" s="9"/>
      <c r="M7" s="4">
        <f>SUM(M9:M218)</f>
        <v>327</v>
      </c>
      <c r="N7" s="30" t="s">
        <v>702</v>
      </c>
      <c r="P7" s="31"/>
      <c r="Q7" s="9"/>
      <c r="R7" s="4"/>
      <c r="S7" s="4"/>
      <c r="T7" s="3"/>
      <c r="U7" s="3"/>
      <c r="V7" s="37"/>
      <c r="W7" s="4"/>
      <c r="X7" s="4"/>
      <c r="Y7" s="3"/>
      <c r="Z7" s="3"/>
      <c r="AA7" s="37"/>
      <c r="AB7" s="4"/>
      <c r="AC7" s="4"/>
      <c r="AD7" s="3"/>
    </row>
    <row r="8" spans="2:30" ht="8.25" customHeight="1" x14ac:dyDescent="0.25">
      <c r="B8" s="9"/>
      <c r="D8" s="33"/>
      <c r="E8" s="9"/>
      <c r="G8" s="33"/>
      <c r="H8" s="9"/>
      <c r="J8" s="32"/>
      <c r="K8" s="33"/>
      <c r="L8" s="9"/>
      <c r="M8" s="9"/>
      <c r="N8" s="32"/>
      <c r="P8" s="33"/>
      <c r="Q8" s="9"/>
      <c r="R8" s="4"/>
      <c r="S8" s="4"/>
      <c r="T8" s="1"/>
      <c r="U8" s="1"/>
      <c r="V8" s="23"/>
      <c r="W8" s="4"/>
      <c r="X8" s="4"/>
      <c r="Y8" s="1"/>
      <c r="Z8" s="1"/>
      <c r="AA8" s="23"/>
      <c r="AB8" s="4"/>
      <c r="AC8" s="4"/>
      <c r="AD8" s="1"/>
    </row>
    <row r="9" spans="2:30" ht="17.45" customHeight="1" x14ac:dyDescent="0.25">
      <c r="B9" s="74">
        <v>11</v>
      </c>
      <c r="D9" s="44" t="s">
        <v>551</v>
      </c>
      <c r="E9" s="73">
        <v>22</v>
      </c>
      <c r="G9" s="44" t="s">
        <v>551</v>
      </c>
      <c r="H9" s="73">
        <v>66</v>
      </c>
      <c r="J9" s="20" t="s">
        <v>574</v>
      </c>
      <c r="K9" s="44" t="s">
        <v>716</v>
      </c>
      <c r="L9" s="17"/>
      <c r="M9" s="17"/>
      <c r="N9" s="20"/>
      <c r="P9" s="44"/>
      <c r="Q9" s="73"/>
      <c r="R9" s="4"/>
      <c r="S9" s="4"/>
      <c r="T9" s="1"/>
      <c r="U9" s="1"/>
      <c r="V9" s="23"/>
      <c r="W9" s="4"/>
      <c r="X9" s="4"/>
      <c r="Y9" s="1"/>
      <c r="Z9" s="1"/>
      <c r="AA9" s="23"/>
      <c r="AB9" s="4"/>
      <c r="AC9" s="4"/>
      <c r="AD9" s="1"/>
    </row>
    <row r="10" spans="2:30" ht="47.25" customHeight="1" x14ac:dyDescent="0.25">
      <c r="B10" s="58"/>
      <c r="D10" s="60" t="s">
        <v>554</v>
      </c>
      <c r="E10" s="58"/>
      <c r="G10" s="60" t="s">
        <v>562</v>
      </c>
      <c r="H10" s="58"/>
      <c r="J10" s="34" t="s">
        <v>575</v>
      </c>
      <c r="K10" s="46" t="s">
        <v>4</v>
      </c>
      <c r="L10" s="19">
        <v>10</v>
      </c>
      <c r="M10" s="19"/>
      <c r="N10" s="34"/>
      <c r="P10" s="60"/>
      <c r="Q10" s="58"/>
      <c r="R10" s="4"/>
      <c r="S10" s="4"/>
      <c r="T10" s="1"/>
      <c r="U10" s="1"/>
      <c r="V10" s="23"/>
      <c r="W10" s="4"/>
      <c r="X10" s="4"/>
      <c r="Y10" s="1"/>
      <c r="Z10" s="1"/>
      <c r="AA10" s="23"/>
      <c r="AB10" s="4"/>
      <c r="AC10" s="4"/>
      <c r="AD10" s="1"/>
    </row>
    <row r="11" spans="2:30" ht="30" x14ac:dyDescent="0.25">
      <c r="B11" s="74">
        <v>5</v>
      </c>
      <c r="D11" s="44" t="s">
        <v>119</v>
      </c>
      <c r="E11" s="73"/>
      <c r="G11" s="44" t="s">
        <v>119</v>
      </c>
      <c r="H11" s="73">
        <v>5</v>
      </c>
      <c r="J11" s="13"/>
      <c r="K11" s="47" t="s">
        <v>576</v>
      </c>
      <c r="L11" s="7"/>
      <c r="M11" s="7">
        <v>5</v>
      </c>
      <c r="N11" s="13"/>
      <c r="P11" s="44"/>
      <c r="Q11" s="73"/>
      <c r="R11" s="4"/>
      <c r="S11" s="4"/>
      <c r="T11" s="1"/>
      <c r="U11" s="1"/>
      <c r="V11" s="23"/>
      <c r="W11" s="4"/>
      <c r="X11" s="4"/>
      <c r="Y11" s="1"/>
      <c r="Z11" s="1"/>
      <c r="AA11" s="23"/>
      <c r="AB11" s="4"/>
      <c r="AC11" s="4"/>
      <c r="AD11" s="1"/>
    </row>
    <row r="12" spans="2:30" ht="64.5" customHeight="1" x14ac:dyDescent="0.25">
      <c r="B12" s="58"/>
      <c r="D12" s="60"/>
      <c r="E12" s="58"/>
      <c r="G12" s="60" t="s">
        <v>566</v>
      </c>
      <c r="H12" s="58"/>
      <c r="J12" s="13"/>
      <c r="K12" s="47" t="s">
        <v>179</v>
      </c>
      <c r="L12" s="7"/>
      <c r="M12" s="7">
        <v>6</v>
      </c>
      <c r="N12" s="13"/>
      <c r="P12" s="60"/>
      <c r="Q12" s="58"/>
      <c r="R12" s="4"/>
      <c r="S12" s="4"/>
      <c r="T12" s="1"/>
      <c r="U12" s="1"/>
      <c r="V12" s="23"/>
      <c r="W12" s="4"/>
      <c r="X12" s="4"/>
      <c r="Y12" s="1"/>
      <c r="Z12" s="1"/>
      <c r="AA12" s="23"/>
      <c r="AB12" s="4"/>
      <c r="AC12" s="4"/>
      <c r="AD12" s="1"/>
    </row>
    <row r="13" spans="2:30" ht="17.45" customHeight="1" x14ac:dyDescent="0.25">
      <c r="B13" s="74">
        <v>47</v>
      </c>
      <c r="D13" s="44" t="s">
        <v>553</v>
      </c>
      <c r="E13" s="73">
        <v>82</v>
      </c>
      <c r="G13" s="44" t="s">
        <v>553</v>
      </c>
      <c r="H13" s="73"/>
      <c r="J13" s="13"/>
      <c r="K13" s="47" t="s">
        <v>180</v>
      </c>
      <c r="L13" s="7"/>
      <c r="M13" s="7">
        <v>9</v>
      </c>
      <c r="N13" s="13"/>
      <c r="P13" s="44"/>
      <c r="Q13" s="73"/>
      <c r="R13" s="4"/>
      <c r="S13" s="4"/>
      <c r="T13" s="1"/>
      <c r="U13" s="1"/>
      <c r="V13" s="23"/>
      <c r="W13" s="4"/>
      <c r="X13" s="4"/>
      <c r="Y13" s="1"/>
      <c r="Z13" s="1"/>
      <c r="AA13" s="23"/>
      <c r="AB13" s="4"/>
      <c r="AC13" s="4"/>
      <c r="AD13" s="1"/>
    </row>
    <row r="14" spans="2:30" ht="150.75" customHeight="1" x14ac:dyDescent="0.25">
      <c r="B14" s="7"/>
      <c r="D14" s="60" t="s">
        <v>557</v>
      </c>
      <c r="E14" s="7"/>
      <c r="G14" s="60" t="s">
        <v>570</v>
      </c>
      <c r="H14" s="7"/>
      <c r="J14" s="13"/>
      <c r="K14" s="47" t="s">
        <v>577</v>
      </c>
      <c r="L14" s="7"/>
      <c r="M14" s="7">
        <v>7</v>
      </c>
      <c r="N14" s="13"/>
      <c r="P14" s="60"/>
      <c r="Q14" s="7"/>
      <c r="R14" s="4"/>
      <c r="S14" s="4"/>
      <c r="T14" s="3"/>
      <c r="U14" s="3"/>
      <c r="V14" s="37"/>
      <c r="W14" s="4"/>
      <c r="X14" s="4"/>
      <c r="Y14" s="3"/>
      <c r="Z14" s="3"/>
      <c r="AA14" s="37"/>
      <c r="AB14" s="4"/>
      <c r="AC14" s="4"/>
      <c r="AD14" s="3"/>
    </row>
    <row r="15" spans="2:30" ht="17.45" customHeight="1" x14ac:dyDescent="0.25">
      <c r="B15" s="74">
        <v>54</v>
      </c>
      <c r="D15" s="44" t="s">
        <v>556</v>
      </c>
      <c r="E15" s="73"/>
      <c r="G15" s="44" t="s">
        <v>556</v>
      </c>
      <c r="H15" s="73"/>
      <c r="J15" s="13"/>
      <c r="K15" s="47" t="s">
        <v>182</v>
      </c>
      <c r="L15" s="7"/>
      <c r="M15" s="7">
        <v>5</v>
      </c>
      <c r="N15" s="13"/>
      <c r="P15" s="44"/>
      <c r="Q15" s="73"/>
      <c r="R15" s="4"/>
      <c r="S15" s="4"/>
      <c r="T15" s="1"/>
      <c r="U15" s="1"/>
      <c r="V15" s="23"/>
      <c r="W15" s="4"/>
      <c r="X15" s="4"/>
      <c r="Y15" s="1"/>
      <c r="Z15" s="1"/>
      <c r="AA15" s="23"/>
      <c r="AB15" s="4"/>
      <c r="AC15" s="4"/>
      <c r="AD15" s="1"/>
    </row>
    <row r="16" spans="2:30" ht="81" customHeight="1" x14ac:dyDescent="0.25">
      <c r="B16" s="7"/>
      <c r="D16" s="60" t="s">
        <v>557</v>
      </c>
      <c r="E16" s="7"/>
      <c r="G16" s="60" t="s">
        <v>565</v>
      </c>
      <c r="H16" s="7"/>
      <c r="J16" s="159"/>
      <c r="K16" s="164" t="s">
        <v>578</v>
      </c>
      <c r="L16" s="7"/>
      <c r="M16" s="7">
        <v>2</v>
      </c>
      <c r="N16" s="13"/>
      <c r="P16" s="60"/>
      <c r="Q16" s="7"/>
    </row>
    <row r="17" spans="4:16" x14ac:dyDescent="0.25">
      <c r="D17" s="26"/>
      <c r="G17" s="26"/>
      <c r="J17" s="160"/>
      <c r="K17" s="165"/>
      <c r="L17" s="7"/>
      <c r="M17" s="7">
        <v>3</v>
      </c>
      <c r="N17" s="13"/>
      <c r="P17" s="26"/>
    </row>
    <row r="18" spans="4:16" x14ac:dyDescent="0.25">
      <c r="D18" s="26"/>
      <c r="G18" s="26"/>
      <c r="J18" s="13"/>
      <c r="K18" s="47" t="s">
        <v>579</v>
      </c>
      <c r="L18" s="7"/>
      <c r="M18" s="7">
        <v>2</v>
      </c>
      <c r="N18" s="13"/>
      <c r="P18" s="26"/>
    </row>
    <row r="19" spans="4:16" x14ac:dyDescent="0.25">
      <c r="J19" s="13"/>
      <c r="K19" s="47" t="s">
        <v>581</v>
      </c>
      <c r="L19" s="7"/>
      <c r="M19" s="7">
        <v>5</v>
      </c>
      <c r="N19" s="13"/>
    </row>
    <row r="20" spans="4:16" x14ac:dyDescent="0.25">
      <c r="J20" s="77"/>
      <c r="K20" s="78" t="s">
        <v>580</v>
      </c>
      <c r="L20" s="58"/>
      <c r="M20" s="58"/>
      <c r="N20" s="77"/>
    </row>
    <row r="21" spans="4:16" x14ac:dyDescent="0.25">
      <c r="J21" s="13"/>
      <c r="K21" s="47" t="s">
        <v>187</v>
      </c>
      <c r="L21" s="7"/>
      <c r="M21" s="7">
        <v>13</v>
      </c>
      <c r="N21" s="13"/>
    </row>
    <row r="22" spans="4:16" x14ac:dyDescent="0.25">
      <c r="J22" s="13"/>
      <c r="K22" s="47" t="s">
        <v>582</v>
      </c>
      <c r="L22" s="7"/>
      <c r="M22" s="7">
        <v>4</v>
      </c>
      <c r="N22" s="13"/>
    </row>
    <row r="23" spans="4:16" x14ac:dyDescent="0.25">
      <c r="J23" s="13"/>
      <c r="K23" s="24"/>
      <c r="L23" s="7"/>
      <c r="M23" s="7"/>
      <c r="N23" s="13"/>
    </row>
    <row r="24" spans="4:16" x14ac:dyDescent="0.25">
      <c r="I24" s="23"/>
      <c r="J24" s="79"/>
      <c r="K24" s="80" t="s">
        <v>580</v>
      </c>
      <c r="L24" s="81"/>
      <c r="M24" s="81"/>
      <c r="N24" s="79"/>
    </row>
    <row r="25" spans="4:16" x14ac:dyDescent="0.25">
      <c r="J25" s="18" t="s">
        <v>583</v>
      </c>
      <c r="K25" s="45" t="s">
        <v>584</v>
      </c>
      <c r="L25" s="19"/>
      <c r="M25" s="19"/>
      <c r="N25" s="18"/>
    </row>
    <row r="26" spans="4:16" x14ac:dyDescent="0.25">
      <c r="J26" s="13"/>
      <c r="K26" s="47" t="s">
        <v>585</v>
      </c>
      <c r="L26" s="7"/>
      <c r="M26" s="7">
        <v>15</v>
      </c>
      <c r="N26" s="13"/>
    </row>
    <row r="27" spans="4:16" x14ac:dyDescent="0.25">
      <c r="J27" s="13"/>
      <c r="K27" s="47" t="s">
        <v>586</v>
      </c>
      <c r="L27" s="7"/>
      <c r="M27" s="7">
        <v>3</v>
      </c>
      <c r="N27" s="13"/>
    </row>
    <row r="28" spans="4:16" x14ac:dyDescent="0.25">
      <c r="J28" s="13"/>
      <c r="K28" s="47"/>
      <c r="L28" s="7"/>
      <c r="M28" s="7"/>
      <c r="N28" s="13"/>
    </row>
    <row r="29" spans="4:16" x14ac:dyDescent="0.25">
      <c r="J29" s="13"/>
      <c r="K29" s="47"/>
      <c r="L29" s="7"/>
      <c r="M29" s="7"/>
      <c r="N29" s="13"/>
    </row>
    <row r="30" spans="4:16" x14ac:dyDescent="0.25">
      <c r="J30" s="18" t="s">
        <v>587</v>
      </c>
      <c r="K30" s="46" t="s">
        <v>588</v>
      </c>
      <c r="L30" s="19"/>
      <c r="M30" s="19">
        <f>2+6</f>
        <v>8</v>
      </c>
      <c r="N30" s="18"/>
    </row>
    <row r="31" spans="4:16" x14ac:dyDescent="0.25">
      <c r="J31" s="48"/>
      <c r="K31" s="49"/>
      <c r="L31" s="50"/>
      <c r="M31" s="50"/>
      <c r="N31" s="48"/>
    </row>
    <row r="32" spans="4:16" x14ac:dyDescent="0.25">
      <c r="J32" s="13"/>
      <c r="K32" s="35"/>
      <c r="L32" s="7"/>
      <c r="M32" s="7"/>
      <c r="N32" s="13"/>
    </row>
    <row r="33" spans="10:14" x14ac:dyDescent="0.25">
      <c r="J33" s="20" t="s">
        <v>589</v>
      </c>
      <c r="K33" s="44" t="s">
        <v>717</v>
      </c>
      <c r="L33" s="17"/>
      <c r="M33" s="17"/>
      <c r="N33" s="20"/>
    </row>
    <row r="34" spans="10:14" x14ac:dyDescent="0.25">
      <c r="J34" s="34" t="s">
        <v>590</v>
      </c>
      <c r="K34" s="45" t="s">
        <v>591</v>
      </c>
      <c r="L34" s="19">
        <v>3</v>
      </c>
      <c r="M34" s="19"/>
      <c r="N34" s="34"/>
    </row>
    <row r="35" spans="10:14" x14ac:dyDescent="0.25">
      <c r="J35" s="13"/>
      <c r="K35" s="51" t="s">
        <v>592</v>
      </c>
      <c r="L35" s="7"/>
      <c r="M35" s="7">
        <v>38</v>
      </c>
      <c r="N35" s="13"/>
    </row>
    <row r="36" spans="10:14" x14ac:dyDescent="0.25">
      <c r="J36" s="13"/>
      <c r="K36" s="51" t="s">
        <v>593</v>
      </c>
      <c r="L36" s="7"/>
      <c r="M36" s="7"/>
      <c r="N36" s="13"/>
    </row>
    <row r="37" spans="10:14" x14ac:dyDescent="0.25">
      <c r="J37" s="13"/>
      <c r="K37" s="47"/>
      <c r="L37" s="7"/>
      <c r="M37" s="7"/>
      <c r="N37" s="13"/>
    </row>
    <row r="38" spans="10:14" x14ac:dyDescent="0.25">
      <c r="J38" s="13"/>
      <c r="K38" s="51" t="s">
        <v>594</v>
      </c>
      <c r="L38" s="7"/>
      <c r="M38" s="7">
        <v>15</v>
      </c>
      <c r="N38" s="13"/>
    </row>
    <row r="39" spans="10:14" x14ac:dyDescent="0.25">
      <c r="J39" s="13"/>
      <c r="K39" s="51" t="s">
        <v>593</v>
      </c>
      <c r="L39" s="7"/>
      <c r="M39" s="7"/>
      <c r="N39" s="13"/>
    </row>
    <row r="40" spans="10:14" x14ac:dyDescent="0.25">
      <c r="J40" s="13"/>
      <c r="K40" s="51" t="s">
        <v>595</v>
      </c>
      <c r="L40" s="7"/>
      <c r="M40" s="7">
        <v>12</v>
      </c>
      <c r="N40" s="13"/>
    </row>
    <row r="41" spans="10:14" x14ac:dyDescent="0.25">
      <c r="J41" s="13"/>
      <c r="K41" s="24"/>
      <c r="L41" s="7"/>
      <c r="M41" s="7"/>
      <c r="N41" s="13"/>
    </row>
    <row r="42" spans="10:14" x14ac:dyDescent="0.25">
      <c r="J42" s="34" t="s">
        <v>596</v>
      </c>
      <c r="K42" s="45" t="s">
        <v>597</v>
      </c>
      <c r="L42" s="19">
        <v>5</v>
      </c>
      <c r="M42" s="19"/>
      <c r="N42" s="34"/>
    </row>
    <row r="43" spans="10:14" x14ac:dyDescent="0.25">
      <c r="J43" s="13"/>
      <c r="K43" s="47" t="s">
        <v>598</v>
      </c>
      <c r="L43" s="7"/>
      <c r="M43" s="7">
        <v>5</v>
      </c>
      <c r="N43" s="13"/>
    </row>
    <row r="44" spans="10:14" x14ac:dyDescent="0.25">
      <c r="J44" s="13"/>
      <c r="K44" s="47" t="s">
        <v>599</v>
      </c>
      <c r="L44" s="7"/>
      <c r="M44" s="7">
        <v>2</v>
      </c>
      <c r="N44" s="13"/>
    </row>
    <row r="45" spans="10:14" x14ac:dyDescent="0.25">
      <c r="J45" s="13"/>
      <c r="K45" s="47" t="s">
        <v>600</v>
      </c>
      <c r="L45" s="7"/>
      <c r="M45" s="7">
        <v>2</v>
      </c>
      <c r="N45" s="13"/>
    </row>
    <row r="46" spans="10:14" x14ac:dyDescent="0.25">
      <c r="J46" s="13"/>
      <c r="K46" s="47" t="s">
        <v>601</v>
      </c>
      <c r="L46" s="7"/>
      <c r="M46" s="7">
        <v>3</v>
      </c>
      <c r="N46" s="13"/>
    </row>
    <row r="47" spans="10:14" x14ac:dyDescent="0.25">
      <c r="J47" s="13"/>
      <c r="K47" s="47" t="s">
        <v>602</v>
      </c>
      <c r="L47" s="7"/>
      <c r="M47" s="7">
        <v>3</v>
      </c>
      <c r="N47" s="13"/>
    </row>
    <row r="48" spans="10:14" x14ac:dyDescent="0.25">
      <c r="J48" s="13"/>
      <c r="K48" s="47" t="s">
        <v>603</v>
      </c>
      <c r="L48" s="7"/>
      <c r="M48" s="7">
        <f>6+8</f>
        <v>14</v>
      </c>
      <c r="N48" s="13"/>
    </row>
    <row r="49" spans="9:14" ht="30" x14ac:dyDescent="0.25">
      <c r="I49" s="23"/>
      <c r="J49" s="82" t="s">
        <v>607</v>
      </c>
      <c r="K49" s="83" t="s">
        <v>604</v>
      </c>
      <c r="L49" s="70">
        <v>7</v>
      </c>
      <c r="M49" s="70"/>
      <c r="N49" s="82"/>
    </row>
    <row r="50" spans="9:14" x14ac:dyDescent="0.25">
      <c r="J50" s="34" t="s">
        <v>608</v>
      </c>
      <c r="K50" s="45" t="s">
        <v>605</v>
      </c>
      <c r="L50" s="19"/>
      <c r="M50" s="19">
        <v>7</v>
      </c>
      <c r="N50" s="34"/>
    </row>
    <row r="51" spans="9:14" x14ac:dyDescent="0.25">
      <c r="J51" s="13"/>
      <c r="K51" s="47"/>
      <c r="L51" s="7"/>
      <c r="M51" s="7"/>
      <c r="N51" s="13"/>
    </row>
    <row r="52" spans="9:14" x14ac:dyDescent="0.25">
      <c r="J52" s="13"/>
      <c r="K52" s="47"/>
      <c r="L52" s="7"/>
      <c r="M52" s="7"/>
      <c r="N52" s="13"/>
    </row>
    <row r="53" spans="9:14" x14ac:dyDescent="0.25">
      <c r="J53" s="13"/>
      <c r="K53" s="24"/>
      <c r="L53" s="7"/>
      <c r="M53" s="7"/>
      <c r="N53" s="13"/>
    </row>
    <row r="54" spans="9:14" x14ac:dyDescent="0.25">
      <c r="J54" s="13"/>
      <c r="K54" s="24"/>
      <c r="L54" s="7"/>
      <c r="M54" s="7"/>
      <c r="N54" s="13"/>
    </row>
    <row r="55" spans="9:14" x14ac:dyDescent="0.25">
      <c r="J55" s="13"/>
      <c r="K55" s="24"/>
      <c r="L55" s="7"/>
      <c r="M55" s="7"/>
      <c r="N55" s="13"/>
    </row>
    <row r="56" spans="9:14" x14ac:dyDescent="0.25">
      <c r="J56" s="19"/>
      <c r="K56" s="46"/>
      <c r="L56" s="19"/>
      <c r="M56" s="19"/>
      <c r="N56" s="19"/>
    </row>
    <row r="57" spans="9:14" x14ac:dyDescent="0.25">
      <c r="J57" s="13"/>
      <c r="K57" s="47"/>
      <c r="L57" s="7"/>
      <c r="M57" s="7"/>
      <c r="N57" s="13"/>
    </row>
    <row r="58" spans="9:14" x14ac:dyDescent="0.25">
      <c r="J58" s="13"/>
      <c r="K58" s="47"/>
      <c r="L58" s="7"/>
      <c r="M58" s="7"/>
      <c r="N58" s="13"/>
    </row>
    <row r="59" spans="9:14" ht="30" x14ac:dyDescent="0.25">
      <c r="J59" s="34" t="s">
        <v>609</v>
      </c>
      <c r="K59" s="84" t="s">
        <v>606</v>
      </c>
      <c r="L59" s="19"/>
      <c r="M59" s="19">
        <v>6</v>
      </c>
      <c r="N59" s="34"/>
    </row>
    <row r="60" spans="9:14" ht="28.5" x14ac:dyDescent="0.25">
      <c r="J60" s="13"/>
      <c r="K60" s="47" t="s">
        <v>610</v>
      </c>
      <c r="L60" s="7"/>
      <c r="M60" s="7"/>
      <c r="N60" s="13"/>
    </row>
    <row r="61" spans="9:14" ht="42.75" x14ac:dyDescent="0.25">
      <c r="J61" s="13"/>
      <c r="K61" s="47" t="s">
        <v>611</v>
      </c>
      <c r="L61" s="7"/>
      <c r="M61" s="7"/>
      <c r="N61" s="13"/>
    </row>
    <row r="62" spans="9:14" ht="42.75" x14ac:dyDescent="0.25">
      <c r="J62" s="13"/>
      <c r="K62" s="47" t="s">
        <v>612</v>
      </c>
      <c r="L62" s="7"/>
      <c r="M62" s="7"/>
      <c r="N62" s="13"/>
    </row>
    <row r="63" spans="9:14" ht="28.5" x14ac:dyDescent="0.25">
      <c r="J63" s="13"/>
      <c r="K63" s="47" t="s">
        <v>613</v>
      </c>
      <c r="L63" s="7"/>
      <c r="M63" s="7"/>
      <c r="N63" s="13"/>
    </row>
    <row r="64" spans="9:14" x14ac:dyDescent="0.25">
      <c r="J64" s="18"/>
      <c r="K64" s="45"/>
      <c r="L64" s="19"/>
      <c r="M64" s="19"/>
      <c r="N64" s="18"/>
    </row>
    <row r="65" spans="9:14" x14ac:dyDescent="0.25">
      <c r="J65" s="13"/>
      <c r="K65" s="47"/>
      <c r="L65" s="7"/>
      <c r="M65" s="7"/>
      <c r="N65" s="13"/>
    </row>
    <row r="66" spans="9:14" x14ac:dyDescent="0.25">
      <c r="J66" s="13"/>
      <c r="K66" s="47"/>
      <c r="L66" s="7"/>
      <c r="M66" s="7"/>
      <c r="N66" s="13"/>
    </row>
    <row r="67" spans="9:14" x14ac:dyDescent="0.25">
      <c r="J67" s="13"/>
      <c r="K67" s="47"/>
      <c r="L67" s="7"/>
      <c r="M67" s="7"/>
      <c r="N67" s="13"/>
    </row>
    <row r="68" spans="9:14" x14ac:dyDescent="0.25">
      <c r="J68" s="13"/>
      <c r="K68" s="47"/>
      <c r="L68" s="7"/>
      <c r="M68" s="7"/>
      <c r="N68" s="13"/>
    </row>
    <row r="69" spans="9:14" x14ac:dyDescent="0.25">
      <c r="J69" s="13"/>
      <c r="K69" s="24"/>
      <c r="L69" s="7"/>
      <c r="M69" s="7"/>
      <c r="N69" s="13"/>
    </row>
    <row r="70" spans="9:14" x14ac:dyDescent="0.25">
      <c r="J70" s="18"/>
      <c r="K70" s="46"/>
      <c r="L70" s="19"/>
      <c r="M70" s="19"/>
      <c r="N70" s="18"/>
    </row>
    <row r="71" spans="9:14" x14ac:dyDescent="0.25">
      <c r="J71" s="13"/>
      <c r="K71" s="47"/>
      <c r="L71" s="7"/>
      <c r="M71" s="7"/>
      <c r="N71" s="13"/>
    </row>
    <row r="72" spans="9:14" x14ac:dyDescent="0.25">
      <c r="J72" s="13"/>
      <c r="K72" s="47"/>
      <c r="L72" s="7"/>
      <c r="M72" s="7"/>
      <c r="N72" s="13"/>
    </row>
    <row r="73" spans="9:14" x14ac:dyDescent="0.25">
      <c r="J73" s="13"/>
      <c r="K73" s="47"/>
      <c r="L73" s="7"/>
      <c r="M73" s="7"/>
      <c r="N73" s="13"/>
    </row>
    <row r="74" spans="9:14" x14ac:dyDescent="0.25">
      <c r="J74" s="13"/>
      <c r="K74" s="47"/>
      <c r="L74" s="7"/>
      <c r="M74" s="7"/>
      <c r="N74" s="13"/>
    </row>
    <row r="75" spans="9:14" x14ac:dyDescent="0.25">
      <c r="J75" s="13"/>
      <c r="K75" s="47"/>
      <c r="L75" s="7"/>
      <c r="M75" s="7"/>
      <c r="N75" s="13"/>
    </row>
    <row r="76" spans="9:14" x14ac:dyDescent="0.25">
      <c r="I76" s="23"/>
      <c r="J76" s="20"/>
      <c r="K76" s="44"/>
      <c r="L76" s="21"/>
      <c r="M76" s="21"/>
      <c r="N76" s="20"/>
    </row>
    <row r="77" spans="9:14" ht="45" x14ac:dyDescent="0.25">
      <c r="J77" s="18" t="s">
        <v>614</v>
      </c>
      <c r="K77" s="45" t="s">
        <v>615</v>
      </c>
      <c r="L77" s="19"/>
      <c r="M77" s="19">
        <v>21</v>
      </c>
      <c r="N77" s="18"/>
    </row>
    <row r="78" spans="9:14" x14ac:dyDescent="0.25">
      <c r="J78" s="13"/>
      <c r="K78" s="47"/>
      <c r="L78" s="7"/>
      <c r="M78" s="7"/>
      <c r="N78" s="13"/>
    </row>
    <row r="79" spans="9:14" x14ac:dyDescent="0.25">
      <c r="J79" s="13"/>
      <c r="K79" s="47"/>
      <c r="L79" s="7"/>
      <c r="M79" s="7"/>
      <c r="N79" s="13"/>
    </row>
    <row r="80" spans="9:14" x14ac:dyDescent="0.25">
      <c r="J80" s="13"/>
      <c r="K80" s="47"/>
      <c r="L80" s="7"/>
      <c r="M80" s="7"/>
      <c r="N80" s="13"/>
    </row>
    <row r="81" spans="10:14" x14ac:dyDescent="0.25">
      <c r="J81" s="13"/>
      <c r="K81" s="24"/>
      <c r="L81" s="7"/>
      <c r="M81" s="7"/>
      <c r="N81" s="13"/>
    </row>
    <row r="82" spans="10:14" ht="30" x14ac:dyDescent="0.25">
      <c r="J82" s="18" t="s">
        <v>616</v>
      </c>
      <c r="K82" s="45" t="s">
        <v>617</v>
      </c>
      <c r="L82" s="19"/>
      <c r="M82" s="19">
        <v>3</v>
      </c>
      <c r="N82" s="18"/>
    </row>
    <row r="83" spans="10:14" ht="30" x14ac:dyDescent="0.25">
      <c r="J83" s="18" t="s">
        <v>618</v>
      </c>
      <c r="K83" s="45" t="s">
        <v>619</v>
      </c>
      <c r="L83" s="19"/>
      <c r="M83" s="19">
        <v>2</v>
      </c>
      <c r="N83" s="18"/>
    </row>
    <row r="84" spans="10:14" x14ac:dyDescent="0.25">
      <c r="J84" s="13"/>
      <c r="K84" s="47" t="s">
        <v>620</v>
      </c>
      <c r="L84" s="7"/>
      <c r="M84" s="7"/>
      <c r="N84" s="13"/>
    </row>
    <row r="85" spans="10:14" x14ac:dyDescent="0.25">
      <c r="J85" s="13"/>
      <c r="K85" s="47" t="s">
        <v>223</v>
      </c>
      <c r="L85" s="7"/>
      <c r="M85" s="7"/>
      <c r="N85" s="13"/>
    </row>
    <row r="86" spans="10:14" x14ac:dyDescent="0.25">
      <c r="J86" s="13"/>
      <c r="K86" s="47"/>
      <c r="L86" s="7"/>
      <c r="M86" s="7"/>
      <c r="N86" s="13"/>
    </row>
    <row r="87" spans="10:14" x14ac:dyDescent="0.25">
      <c r="J87" s="13"/>
      <c r="K87" s="24"/>
      <c r="L87" s="7"/>
      <c r="M87" s="7"/>
      <c r="N87" s="13"/>
    </row>
    <row r="88" spans="10:14" x14ac:dyDescent="0.25">
      <c r="J88" s="13"/>
      <c r="K88" s="24"/>
      <c r="L88" s="7"/>
      <c r="M88" s="7"/>
      <c r="N88" s="13"/>
    </row>
    <row r="89" spans="10:14" x14ac:dyDescent="0.25">
      <c r="J89" s="18" t="s">
        <v>621</v>
      </c>
      <c r="K89" s="45" t="s">
        <v>622</v>
      </c>
      <c r="L89" s="19"/>
      <c r="M89" s="19">
        <v>2</v>
      </c>
      <c r="N89" s="18"/>
    </row>
    <row r="90" spans="10:14" x14ac:dyDescent="0.25">
      <c r="J90" s="13"/>
      <c r="K90" s="47"/>
      <c r="L90" s="7"/>
      <c r="M90" s="7"/>
      <c r="N90" s="13"/>
    </row>
    <row r="91" spans="10:14" x14ac:dyDescent="0.25">
      <c r="J91" s="13"/>
      <c r="K91" s="47"/>
      <c r="L91" s="7"/>
      <c r="M91" s="7"/>
      <c r="N91" s="13"/>
    </row>
    <row r="92" spans="10:14" x14ac:dyDescent="0.25">
      <c r="J92" s="13"/>
      <c r="K92" s="47"/>
      <c r="L92" s="7"/>
      <c r="M92" s="7"/>
      <c r="N92" s="13"/>
    </row>
    <row r="93" spans="10:14" x14ac:dyDescent="0.25">
      <c r="J93" s="13"/>
      <c r="K93" s="47"/>
      <c r="L93" s="7"/>
      <c r="M93" s="7"/>
      <c r="N93" s="13"/>
    </row>
    <row r="94" spans="10:14" x14ac:dyDescent="0.25">
      <c r="J94" s="13"/>
      <c r="K94" s="47"/>
      <c r="L94" s="7"/>
      <c r="M94" s="7"/>
      <c r="N94" s="13"/>
    </row>
    <row r="95" spans="10:14" x14ac:dyDescent="0.25">
      <c r="J95" s="34"/>
      <c r="K95" s="45"/>
      <c r="L95" s="19"/>
      <c r="M95" s="19"/>
      <c r="N95" s="34"/>
    </row>
    <row r="96" spans="10:14" x14ac:dyDescent="0.25">
      <c r="J96" s="13"/>
      <c r="K96" s="47"/>
      <c r="L96" s="7"/>
      <c r="M96" s="7"/>
      <c r="N96" s="13"/>
    </row>
    <row r="97" spans="10:14" x14ac:dyDescent="0.25">
      <c r="J97" s="13"/>
      <c r="K97" s="47"/>
      <c r="L97" s="7"/>
      <c r="M97" s="7"/>
      <c r="N97" s="13"/>
    </row>
    <row r="98" spans="10:14" x14ac:dyDescent="0.25">
      <c r="J98" s="13"/>
      <c r="K98" s="24"/>
      <c r="L98" s="7"/>
      <c r="M98" s="7"/>
      <c r="N98" s="13"/>
    </row>
    <row r="99" spans="10:14" x14ac:dyDescent="0.25">
      <c r="J99" s="13"/>
      <c r="K99" s="24"/>
      <c r="L99" s="7"/>
      <c r="M99" s="7"/>
      <c r="N99" s="13"/>
    </row>
    <row r="100" spans="10:14" x14ac:dyDescent="0.25">
      <c r="J100" s="13"/>
      <c r="K100" s="24"/>
      <c r="L100" s="7"/>
      <c r="M100" s="7"/>
      <c r="N100" s="13"/>
    </row>
    <row r="101" spans="10:14" x14ac:dyDescent="0.25">
      <c r="J101" s="13"/>
      <c r="K101" s="24"/>
      <c r="L101" s="7"/>
      <c r="M101" s="7"/>
      <c r="N101" s="13"/>
    </row>
    <row r="102" spans="10:14" x14ac:dyDescent="0.25">
      <c r="J102" s="13"/>
      <c r="K102" s="24"/>
      <c r="L102" s="7"/>
      <c r="M102" s="7"/>
      <c r="N102" s="13"/>
    </row>
    <row r="103" spans="10:14" x14ac:dyDescent="0.25">
      <c r="J103" s="13"/>
      <c r="K103" s="24"/>
      <c r="L103" s="7"/>
      <c r="M103" s="7"/>
      <c r="N103" s="13"/>
    </row>
    <row r="104" spans="10:14" ht="30" x14ac:dyDescent="0.25">
      <c r="J104" s="34" t="s">
        <v>624</v>
      </c>
      <c r="K104" s="45" t="s">
        <v>623</v>
      </c>
      <c r="L104" s="19"/>
      <c r="M104" s="19">
        <v>6</v>
      </c>
      <c r="N104" s="34"/>
    </row>
    <row r="105" spans="10:14" x14ac:dyDescent="0.25">
      <c r="J105" s="13"/>
      <c r="K105" s="52" t="s">
        <v>625</v>
      </c>
      <c r="L105" s="7"/>
      <c r="M105" s="7"/>
      <c r="N105" s="13"/>
    </row>
    <row r="106" spans="10:14" x14ac:dyDescent="0.25">
      <c r="J106" s="13"/>
      <c r="K106" s="52" t="s">
        <v>626</v>
      </c>
      <c r="L106" s="7"/>
      <c r="M106" s="7"/>
      <c r="N106" s="13"/>
    </row>
    <row r="107" spans="10:14" ht="28.5" x14ac:dyDescent="0.25">
      <c r="J107" s="13"/>
      <c r="K107" s="52" t="s">
        <v>627</v>
      </c>
      <c r="L107" s="7"/>
      <c r="M107" s="7"/>
      <c r="N107" s="13"/>
    </row>
    <row r="108" spans="10:14" ht="28.5" x14ac:dyDescent="0.25">
      <c r="J108" s="13"/>
      <c r="K108" s="52" t="s">
        <v>628</v>
      </c>
      <c r="L108" s="7"/>
      <c r="M108" s="7"/>
      <c r="N108" s="13"/>
    </row>
    <row r="109" spans="10:14" x14ac:dyDescent="0.25">
      <c r="J109" s="20"/>
      <c r="K109" s="44"/>
      <c r="L109" s="17"/>
      <c r="M109" s="17"/>
      <c r="N109" s="20"/>
    </row>
    <row r="110" spans="10:14" x14ac:dyDescent="0.25">
      <c r="J110" s="86" t="s">
        <v>637</v>
      </c>
      <c r="K110" s="76" t="s">
        <v>638</v>
      </c>
      <c r="L110" s="19">
        <v>4</v>
      </c>
      <c r="M110" s="19"/>
      <c r="N110" s="18"/>
    </row>
    <row r="111" spans="10:14" ht="28.5" x14ac:dyDescent="0.25">
      <c r="J111" s="8" t="s">
        <v>639</v>
      </c>
      <c r="K111" s="52" t="s">
        <v>641</v>
      </c>
      <c r="L111" s="7"/>
      <c r="M111" s="7">
        <v>6</v>
      </c>
      <c r="N111" s="8"/>
    </row>
    <row r="112" spans="10:14" x14ac:dyDescent="0.25">
      <c r="J112" s="8" t="s">
        <v>640</v>
      </c>
      <c r="K112" s="52" t="s">
        <v>642</v>
      </c>
      <c r="L112" s="7"/>
      <c r="M112" s="7">
        <v>7</v>
      </c>
      <c r="N112" s="8"/>
    </row>
    <row r="113" spans="10:14" ht="42.75" x14ac:dyDescent="0.25">
      <c r="J113" s="13" t="s">
        <v>713</v>
      </c>
      <c r="K113" s="52" t="s">
        <v>643</v>
      </c>
      <c r="L113" s="7"/>
      <c r="M113" s="7">
        <v>2</v>
      </c>
      <c r="N113" s="8"/>
    </row>
    <row r="114" spans="10:14" x14ac:dyDescent="0.25">
      <c r="J114" s="13"/>
      <c r="K114" s="24"/>
      <c r="L114" s="7"/>
      <c r="M114" s="7"/>
      <c r="N114" s="13"/>
    </row>
    <row r="115" spans="10:14" x14ac:dyDescent="0.25">
      <c r="J115" s="18"/>
      <c r="K115" s="46"/>
      <c r="L115" s="19"/>
      <c r="M115" s="19"/>
      <c r="N115" s="18"/>
    </row>
    <row r="116" spans="10:14" x14ac:dyDescent="0.25">
      <c r="J116" s="8"/>
      <c r="K116" s="47"/>
      <c r="L116" s="7"/>
      <c r="M116" s="7"/>
      <c r="N116" s="8"/>
    </row>
    <row r="117" spans="10:14" x14ac:dyDescent="0.25">
      <c r="J117" s="8"/>
      <c r="K117" s="47"/>
      <c r="L117" s="7"/>
      <c r="M117" s="7"/>
      <c r="N117" s="8"/>
    </row>
    <row r="118" spans="10:14" x14ac:dyDescent="0.25">
      <c r="J118" s="8"/>
      <c r="K118" s="47"/>
      <c r="L118" s="7"/>
      <c r="M118" s="7"/>
      <c r="N118" s="8"/>
    </row>
    <row r="119" spans="10:14" x14ac:dyDescent="0.25">
      <c r="J119" s="13"/>
      <c r="K119" s="24"/>
      <c r="L119" s="7"/>
      <c r="M119" s="7"/>
      <c r="N119" s="13"/>
    </row>
    <row r="120" spans="10:14" x14ac:dyDescent="0.25">
      <c r="J120" s="34"/>
      <c r="K120" s="45"/>
      <c r="L120" s="19"/>
      <c r="M120" s="19"/>
      <c r="N120" s="34"/>
    </row>
    <row r="121" spans="10:14" x14ac:dyDescent="0.25">
      <c r="J121" s="13"/>
      <c r="K121" s="24"/>
      <c r="L121" s="7"/>
      <c r="M121" s="7"/>
      <c r="N121" s="13"/>
    </row>
    <row r="122" spans="10:14" x14ac:dyDescent="0.25">
      <c r="J122" s="13"/>
      <c r="K122" s="24"/>
      <c r="L122" s="7"/>
      <c r="M122" s="7"/>
      <c r="N122" s="13"/>
    </row>
    <row r="123" spans="10:14" x14ac:dyDescent="0.25">
      <c r="J123" s="13"/>
      <c r="K123" s="24"/>
      <c r="L123" s="7"/>
      <c r="M123" s="7"/>
      <c r="N123" s="13"/>
    </row>
    <row r="124" spans="10:14" x14ac:dyDescent="0.25">
      <c r="J124" s="13"/>
      <c r="K124" s="24"/>
      <c r="L124" s="7"/>
      <c r="M124" s="7"/>
      <c r="N124" s="13"/>
    </row>
    <row r="125" spans="10:14" x14ac:dyDescent="0.25">
      <c r="J125" s="13"/>
      <c r="K125" s="24"/>
      <c r="L125" s="7"/>
      <c r="M125" s="7"/>
      <c r="N125" s="13"/>
    </row>
    <row r="126" spans="10:14" ht="30" x14ac:dyDescent="0.25">
      <c r="J126" s="16" t="s">
        <v>645</v>
      </c>
      <c r="K126" s="53" t="s">
        <v>644</v>
      </c>
      <c r="L126" s="17">
        <v>2</v>
      </c>
      <c r="M126" s="17"/>
      <c r="N126" s="16"/>
    </row>
    <row r="127" spans="10:14" x14ac:dyDescent="0.25">
      <c r="J127" s="18"/>
      <c r="K127" s="46"/>
      <c r="L127" s="19"/>
      <c r="M127" s="19"/>
      <c r="N127" s="18"/>
    </row>
    <row r="128" spans="10:14" x14ac:dyDescent="0.25">
      <c r="J128" s="8" t="s">
        <v>646</v>
      </c>
      <c r="K128" s="52" t="s">
        <v>652</v>
      </c>
      <c r="L128" s="7"/>
      <c r="M128" s="7">
        <v>12</v>
      </c>
      <c r="N128" s="8"/>
    </row>
    <row r="129" spans="10:14" x14ac:dyDescent="0.25">
      <c r="J129" s="8" t="s">
        <v>647</v>
      </c>
      <c r="K129" s="52" t="s">
        <v>653</v>
      </c>
      <c r="L129" s="7"/>
      <c r="M129" s="7">
        <v>8</v>
      </c>
      <c r="N129" s="8"/>
    </row>
    <row r="130" spans="10:14" x14ac:dyDescent="0.25">
      <c r="J130" s="8"/>
      <c r="K130" s="52"/>
      <c r="L130" s="7"/>
      <c r="M130" s="7"/>
      <c r="N130" s="8"/>
    </row>
    <row r="131" spans="10:14" x14ac:dyDescent="0.25">
      <c r="J131" s="8"/>
      <c r="K131" s="47"/>
      <c r="L131" s="7"/>
      <c r="M131" s="7"/>
      <c r="N131" s="8"/>
    </row>
    <row r="132" spans="10:14" x14ac:dyDescent="0.25">
      <c r="J132" s="13"/>
      <c r="K132" s="24"/>
      <c r="L132" s="7"/>
      <c r="M132" s="7"/>
      <c r="N132" s="13"/>
    </row>
    <row r="133" spans="10:14" x14ac:dyDescent="0.25">
      <c r="J133" s="18"/>
      <c r="K133" s="45"/>
      <c r="L133" s="19"/>
      <c r="M133" s="19"/>
      <c r="N133" s="18"/>
    </row>
    <row r="134" spans="10:14" x14ac:dyDescent="0.25">
      <c r="J134" s="8"/>
      <c r="K134" s="47"/>
      <c r="L134" s="7"/>
      <c r="M134" s="7"/>
      <c r="N134" s="8"/>
    </row>
    <row r="135" spans="10:14" x14ac:dyDescent="0.25">
      <c r="J135" s="8"/>
      <c r="K135" s="47"/>
      <c r="L135" s="7"/>
      <c r="M135" s="7"/>
      <c r="N135" s="8"/>
    </row>
    <row r="136" spans="10:14" x14ac:dyDescent="0.25">
      <c r="J136" s="8"/>
      <c r="K136" s="47"/>
      <c r="L136" s="7"/>
      <c r="M136" s="7"/>
      <c r="N136" s="8"/>
    </row>
    <row r="137" spans="10:14" x14ac:dyDescent="0.25">
      <c r="J137" s="8"/>
      <c r="K137" s="47"/>
      <c r="L137" s="7"/>
      <c r="M137" s="7"/>
      <c r="N137" s="8"/>
    </row>
    <row r="138" spans="10:14" x14ac:dyDescent="0.25">
      <c r="J138" s="13"/>
      <c r="K138" s="24"/>
      <c r="L138" s="7"/>
      <c r="M138" s="7"/>
      <c r="N138" s="13"/>
    </row>
    <row r="139" spans="10:14" x14ac:dyDescent="0.25">
      <c r="J139" s="18"/>
      <c r="K139" s="45"/>
      <c r="L139" s="19"/>
      <c r="M139" s="19"/>
      <c r="N139" s="18"/>
    </row>
    <row r="140" spans="10:14" x14ac:dyDescent="0.25">
      <c r="J140" s="13"/>
      <c r="K140" s="47"/>
      <c r="L140" s="7"/>
      <c r="M140" s="7"/>
      <c r="N140" s="13"/>
    </row>
    <row r="141" spans="10:14" x14ac:dyDescent="0.25">
      <c r="J141" s="13"/>
      <c r="K141" s="47"/>
      <c r="L141" s="7"/>
      <c r="M141" s="7"/>
      <c r="N141" s="13"/>
    </row>
    <row r="142" spans="10:14" x14ac:dyDescent="0.25">
      <c r="J142" s="13"/>
      <c r="K142" s="47"/>
      <c r="L142" s="7"/>
      <c r="M142" s="7"/>
      <c r="N142" s="13"/>
    </row>
    <row r="143" spans="10:14" x14ac:dyDescent="0.25">
      <c r="J143" s="13"/>
      <c r="K143" s="47"/>
      <c r="L143" s="7"/>
      <c r="M143" s="7"/>
      <c r="N143" s="13"/>
    </row>
    <row r="144" spans="10:14" x14ac:dyDescent="0.25">
      <c r="J144" s="13"/>
      <c r="K144" s="47"/>
      <c r="L144" s="7"/>
      <c r="M144" s="7"/>
      <c r="N144" s="13"/>
    </row>
    <row r="145" spans="10:14" x14ac:dyDescent="0.25">
      <c r="J145" s="13"/>
      <c r="K145" s="47"/>
      <c r="L145" s="7"/>
      <c r="M145" s="7"/>
      <c r="N145" s="13"/>
    </row>
    <row r="146" spans="10:14" x14ac:dyDescent="0.25">
      <c r="J146" s="13"/>
      <c r="K146" s="24"/>
      <c r="L146" s="7"/>
      <c r="M146" s="7"/>
      <c r="N146" s="13"/>
    </row>
    <row r="147" spans="10:14" x14ac:dyDescent="0.25">
      <c r="J147" s="13"/>
      <c r="K147" s="24"/>
      <c r="L147" s="7"/>
      <c r="M147" s="7"/>
      <c r="N147" s="13"/>
    </row>
    <row r="148" spans="10:14" x14ac:dyDescent="0.25">
      <c r="J148" s="13"/>
      <c r="K148" s="24"/>
      <c r="L148" s="7"/>
      <c r="M148" s="7"/>
      <c r="N148" s="13"/>
    </row>
    <row r="149" spans="10:14" x14ac:dyDescent="0.25">
      <c r="J149" s="16"/>
      <c r="K149" s="53"/>
      <c r="L149" s="17"/>
      <c r="M149" s="17"/>
      <c r="N149" s="16"/>
    </row>
    <row r="150" spans="10:14" x14ac:dyDescent="0.25">
      <c r="J150" s="18"/>
      <c r="K150" s="46"/>
      <c r="L150" s="19"/>
      <c r="M150" s="19"/>
      <c r="N150" s="18"/>
    </row>
    <row r="151" spans="10:14" ht="30" x14ac:dyDescent="0.25">
      <c r="J151" s="18" t="s">
        <v>650</v>
      </c>
      <c r="K151" s="46" t="s">
        <v>654</v>
      </c>
      <c r="L151" s="19"/>
      <c r="M151" s="19">
        <v>12</v>
      </c>
      <c r="N151" s="18"/>
    </row>
    <row r="152" spans="10:14" x14ac:dyDescent="0.25">
      <c r="J152" s="18"/>
      <c r="K152" s="46"/>
      <c r="L152" s="19"/>
      <c r="M152" s="19"/>
      <c r="N152" s="18"/>
    </row>
    <row r="153" spans="10:14" x14ac:dyDescent="0.25">
      <c r="J153" s="13"/>
      <c r="K153" s="24"/>
      <c r="L153" s="7"/>
      <c r="M153" s="7"/>
      <c r="N153" s="13"/>
    </row>
    <row r="154" spans="10:14" x14ac:dyDescent="0.25">
      <c r="J154" s="16"/>
      <c r="K154" s="53"/>
      <c r="L154" s="17"/>
      <c r="M154" s="17"/>
      <c r="N154" s="16"/>
    </row>
    <row r="155" spans="10:14" ht="30" x14ac:dyDescent="0.25">
      <c r="J155" s="86" t="s">
        <v>648</v>
      </c>
      <c r="K155" s="76" t="s">
        <v>649</v>
      </c>
      <c r="L155" s="19">
        <v>2</v>
      </c>
      <c r="M155" s="19"/>
      <c r="N155" s="18"/>
    </row>
    <row r="156" spans="10:14" x14ac:dyDescent="0.25">
      <c r="J156" s="159" t="s">
        <v>651</v>
      </c>
      <c r="K156" s="161" t="s">
        <v>655</v>
      </c>
      <c r="L156" s="7"/>
      <c r="M156" s="154">
        <v>5</v>
      </c>
      <c r="N156" s="13"/>
    </row>
    <row r="157" spans="10:14" x14ac:dyDescent="0.25">
      <c r="J157" s="166"/>
      <c r="K157" s="162"/>
      <c r="L157" s="7"/>
      <c r="M157" s="155"/>
      <c r="N157" s="13"/>
    </row>
    <row r="158" spans="10:14" x14ac:dyDescent="0.25">
      <c r="J158" s="166"/>
      <c r="K158" s="162"/>
      <c r="L158" s="7"/>
      <c r="M158" s="155"/>
      <c r="N158" s="13"/>
    </row>
    <row r="159" spans="10:14" x14ac:dyDescent="0.25">
      <c r="J159" s="160"/>
      <c r="K159" s="167"/>
      <c r="L159" s="7"/>
      <c r="M159" s="156"/>
      <c r="N159" s="13"/>
    </row>
    <row r="160" spans="10:14" x14ac:dyDescent="0.25">
      <c r="J160" s="13"/>
      <c r="K160" s="52"/>
      <c r="L160" s="7"/>
      <c r="M160" s="7"/>
      <c r="N160" s="13"/>
    </row>
    <row r="161" spans="10:14" x14ac:dyDescent="0.25">
      <c r="J161" s="13"/>
      <c r="K161" s="24"/>
      <c r="L161" s="7"/>
      <c r="M161" s="7"/>
      <c r="N161" s="13"/>
    </row>
    <row r="162" spans="10:14" x14ac:dyDescent="0.25">
      <c r="J162" s="13"/>
      <c r="K162" s="24"/>
      <c r="L162" s="7"/>
      <c r="M162" s="7"/>
      <c r="N162" s="13"/>
    </row>
    <row r="163" spans="10:14" x14ac:dyDescent="0.25">
      <c r="J163" s="13"/>
      <c r="K163" s="24"/>
      <c r="L163" s="7"/>
      <c r="M163" s="7"/>
      <c r="N163" s="13"/>
    </row>
    <row r="164" spans="10:14" x14ac:dyDescent="0.25">
      <c r="J164" s="13"/>
      <c r="K164" s="52"/>
      <c r="L164" s="7"/>
      <c r="M164" s="7"/>
      <c r="N164" s="13"/>
    </row>
    <row r="165" spans="10:14" x14ac:dyDescent="0.25">
      <c r="J165" s="18"/>
      <c r="K165" s="45"/>
      <c r="L165" s="19"/>
      <c r="M165" s="19"/>
      <c r="N165" s="18"/>
    </row>
    <row r="166" spans="10:14" x14ac:dyDescent="0.25">
      <c r="J166" s="159" t="s">
        <v>651</v>
      </c>
      <c r="K166" s="161" t="s">
        <v>655</v>
      </c>
      <c r="L166" s="7"/>
      <c r="M166" s="154">
        <v>1</v>
      </c>
      <c r="N166" s="13"/>
    </row>
    <row r="167" spans="10:14" x14ac:dyDescent="0.25">
      <c r="J167" s="160"/>
      <c r="K167" s="162"/>
      <c r="L167" s="7"/>
      <c r="M167" s="156"/>
      <c r="N167" s="13"/>
    </row>
    <row r="168" spans="10:14" x14ac:dyDescent="0.25">
      <c r="J168" s="13"/>
      <c r="K168" s="52"/>
      <c r="L168" s="7"/>
      <c r="M168" s="7"/>
      <c r="N168" s="13"/>
    </row>
    <row r="169" spans="10:14" x14ac:dyDescent="0.25">
      <c r="J169" s="13"/>
      <c r="K169" s="24"/>
      <c r="L169" s="7"/>
      <c r="M169" s="7"/>
      <c r="N169" s="13"/>
    </row>
    <row r="170" spans="10:14" x14ac:dyDescent="0.25">
      <c r="J170" s="13"/>
      <c r="K170" s="24"/>
      <c r="L170" s="7"/>
      <c r="M170" s="7"/>
      <c r="N170" s="13"/>
    </row>
    <row r="171" spans="10:14" x14ac:dyDescent="0.25">
      <c r="J171" s="13"/>
      <c r="K171" s="24"/>
      <c r="L171" s="7"/>
      <c r="M171" s="7"/>
      <c r="N171" s="13"/>
    </row>
    <row r="172" spans="10:14" x14ac:dyDescent="0.25">
      <c r="J172" s="34"/>
      <c r="K172" s="45"/>
      <c r="L172" s="19"/>
      <c r="M172" s="19"/>
      <c r="N172" s="34"/>
    </row>
    <row r="173" spans="10:14" x14ac:dyDescent="0.25">
      <c r="J173" s="159" t="s">
        <v>651</v>
      </c>
      <c r="K173" s="161" t="s">
        <v>655</v>
      </c>
      <c r="L173" s="7"/>
      <c r="M173" s="154">
        <v>2</v>
      </c>
      <c r="N173" s="13"/>
    </row>
    <row r="174" spans="10:14" x14ac:dyDescent="0.25">
      <c r="J174" s="160"/>
      <c r="K174" s="162"/>
      <c r="L174" s="7"/>
      <c r="M174" s="156"/>
      <c r="N174" s="13"/>
    </row>
    <row r="175" spans="10:14" x14ac:dyDescent="0.25">
      <c r="J175" s="13" t="s">
        <v>712</v>
      </c>
      <c r="K175" s="52" t="s">
        <v>711</v>
      </c>
      <c r="L175" s="7"/>
      <c r="M175" s="7"/>
      <c r="N175" s="13"/>
    </row>
    <row r="176" spans="10:14" x14ac:dyDescent="0.25">
      <c r="J176" s="13" t="s">
        <v>710</v>
      </c>
      <c r="K176" s="52" t="s">
        <v>709</v>
      </c>
      <c r="L176" s="7"/>
      <c r="M176" s="7"/>
      <c r="N176" s="13"/>
    </row>
    <row r="177" spans="10:14" x14ac:dyDescent="0.25">
      <c r="J177" s="13"/>
      <c r="K177" s="52"/>
      <c r="L177" s="7"/>
      <c r="M177" s="7"/>
      <c r="N177" s="13"/>
    </row>
    <row r="178" spans="10:14" x14ac:dyDescent="0.25">
      <c r="J178" s="34"/>
      <c r="K178" s="45"/>
      <c r="L178" s="19"/>
      <c r="M178" s="19"/>
      <c r="N178" s="34"/>
    </row>
    <row r="179" spans="10:14" x14ac:dyDescent="0.25">
      <c r="J179" s="13"/>
      <c r="K179" s="52"/>
      <c r="L179" s="7"/>
      <c r="M179" s="7"/>
      <c r="N179" s="13"/>
    </row>
    <row r="180" spans="10:14" x14ac:dyDescent="0.25">
      <c r="J180" s="13"/>
      <c r="K180" s="52"/>
      <c r="L180" s="7"/>
      <c r="M180" s="7"/>
      <c r="N180" s="13"/>
    </row>
    <row r="181" spans="10:14" x14ac:dyDescent="0.25">
      <c r="J181" s="13"/>
      <c r="K181" s="52"/>
      <c r="L181" s="7"/>
      <c r="M181" s="7"/>
      <c r="N181" s="13"/>
    </row>
    <row r="182" spans="10:14" x14ac:dyDescent="0.25">
      <c r="J182" s="13"/>
      <c r="K182" s="24"/>
      <c r="L182" s="7"/>
      <c r="M182" s="7"/>
      <c r="N182" s="13"/>
    </row>
    <row r="183" spans="10:14" x14ac:dyDescent="0.25">
      <c r="J183" s="18"/>
      <c r="K183" s="46"/>
      <c r="L183" s="19"/>
      <c r="M183" s="19"/>
      <c r="N183" s="18"/>
    </row>
    <row r="184" spans="10:14" x14ac:dyDescent="0.25">
      <c r="J184" s="159" t="s">
        <v>651</v>
      </c>
      <c r="K184" s="161" t="s">
        <v>655</v>
      </c>
      <c r="L184" s="7"/>
      <c r="M184" s="154">
        <v>2</v>
      </c>
      <c r="N184" s="13"/>
    </row>
    <row r="185" spans="10:14" x14ac:dyDescent="0.25">
      <c r="J185" s="166"/>
      <c r="K185" s="162"/>
      <c r="L185" s="7"/>
      <c r="M185" s="155"/>
      <c r="N185" s="13"/>
    </row>
    <row r="186" spans="10:14" x14ac:dyDescent="0.25">
      <c r="J186" s="166"/>
      <c r="K186" s="162"/>
      <c r="L186" s="7"/>
      <c r="M186" s="155"/>
      <c r="N186" s="13"/>
    </row>
    <row r="187" spans="10:14" x14ac:dyDescent="0.25">
      <c r="J187" s="160"/>
      <c r="K187" s="167"/>
      <c r="L187" s="7"/>
      <c r="M187" s="156"/>
      <c r="N187" s="13"/>
    </row>
    <row r="188" spans="10:14" x14ac:dyDescent="0.25">
      <c r="J188" s="34"/>
      <c r="K188" s="45"/>
      <c r="L188" s="19"/>
      <c r="M188" s="19"/>
      <c r="N188" s="34"/>
    </row>
    <row r="189" spans="10:14" x14ac:dyDescent="0.25">
      <c r="J189" s="13"/>
      <c r="K189" s="24"/>
      <c r="L189" s="7"/>
      <c r="M189" s="7"/>
      <c r="N189" s="13"/>
    </row>
    <row r="190" spans="10:14" x14ac:dyDescent="0.25">
      <c r="J190" s="20"/>
      <c r="K190" s="44"/>
      <c r="L190" s="17"/>
      <c r="M190" s="17"/>
      <c r="N190" s="20"/>
    </row>
    <row r="191" spans="10:14" x14ac:dyDescent="0.25">
      <c r="J191" s="34"/>
      <c r="K191" s="45"/>
      <c r="L191" s="19"/>
      <c r="M191" s="19"/>
      <c r="N191" s="34"/>
    </row>
    <row r="192" spans="10:14" x14ac:dyDescent="0.25">
      <c r="J192" s="13"/>
      <c r="K192" s="24"/>
      <c r="L192" s="7"/>
      <c r="M192" s="7"/>
      <c r="N192" s="13"/>
    </row>
    <row r="193" spans="10:14" x14ac:dyDescent="0.25">
      <c r="J193" s="13"/>
      <c r="K193" s="24"/>
      <c r="L193" s="7"/>
      <c r="M193" s="7"/>
      <c r="N193" s="13"/>
    </row>
    <row r="194" spans="10:14" x14ac:dyDescent="0.25">
      <c r="J194" s="13"/>
      <c r="K194" s="24"/>
      <c r="L194" s="7"/>
      <c r="M194" s="7"/>
      <c r="N194" s="13"/>
    </row>
    <row r="195" spans="10:14" x14ac:dyDescent="0.25">
      <c r="J195" s="13"/>
      <c r="K195" s="24"/>
      <c r="L195" s="7"/>
      <c r="M195" s="7"/>
      <c r="N195" s="13"/>
    </row>
    <row r="196" spans="10:14" x14ac:dyDescent="0.25">
      <c r="J196" s="13"/>
      <c r="K196" s="24"/>
      <c r="L196" s="7"/>
      <c r="M196" s="7"/>
      <c r="N196" s="13"/>
    </row>
    <row r="197" spans="10:14" x14ac:dyDescent="0.25">
      <c r="J197" s="34"/>
      <c r="K197" s="45"/>
      <c r="L197" s="19"/>
      <c r="M197" s="19"/>
      <c r="N197" s="34"/>
    </row>
    <row r="198" spans="10:14" x14ac:dyDescent="0.25">
      <c r="J198" s="34"/>
      <c r="K198" s="45"/>
      <c r="L198" s="19"/>
      <c r="M198" s="19"/>
      <c r="N198" s="34"/>
    </row>
    <row r="199" spans="10:14" x14ac:dyDescent="0.25">
      <c r="J199" s="34"/>
      <c r="K199" s="45"/>
      <c r="L199" s="19"/>
      <c r="M199" s="19"/>
      <c r="N199" s="34"/>
    </row>
    <row r="200" spans="10:14" x14ac:dyDescent="0.25">
      <c r="J200" s="34"/>
      <c r="K200" s="45"/>
      <c r="L200" s="19"/>
      <c r="M200" s="19"/>
      <c r="N200" s="34"/>
    </row>
    <row r="201" spans="10:14" x14ac:dyDescent="0.25">
      <c r="J201" s="13"/>
      <c r="K201" s="24"/>
      <c r="L201" s="7"/>
      <c r="M201" s="7"/>
      <c r="N201" s="13"/>
    </row>
    <row r="202" spans="10:14" x14ac:dyDescent="0.25">
      <c r="J202" s="20"/>
      <c r="K202" s="44"/>
      <c r="L202" s="17"/>
      <c r="M202" s="17"/>
      <c r="N202" s="20"/>
    </row>
    <row r="203" spans="10:14" x14ac:dyDescent="0.25">
      <c r="J203" s="34"/>
      <c r="K203" s="45"/>
      <c r="L203" s="19"/>
      <c r="M203" s="19"/>
      <c r="N203" s="34"/>
    </row>
    <row r="204" spans="10:14" x14ac:dyDescent="0.25">
      <c r="J204" s="13"/>
      <c r="K204" s="52"/>
      <c r="L204" s="7"/>
      <c r="M204" s="7"/>
      <c r="N204" s="13"/>
    </row>
    <row r="205" spans="10:14" x14ac:dyDescent="0.25">
      <c r="J205" s="13"/>
      <c r="K205" s="52"/>
      <c r="L205" s="7"/>
      <c r="M205" s="7"/>
      <c r="N205" s="13"/>
    </row>
    <row r="206" spans="10:14" x14ac:dyDescent="0.25">
      <c r="J206" s="13"/>
      <c r="K206" s="52"/>
      <c r="L206" s="7"/>
      <c r="M206" s="7"/>
      <c r="N206" s="13"/>
    </row>
    <row r="207" spans="10:14" x14ac:dyDescent="0.25">
      <c r="J207" s="34"/>
      <c r="K207" s="45"/>
      <c r="L207" s="19"/>
      <c r="M207" s="19"/>
      <c r="N207" s="34"/>
    </row>
    <row r="208" spans="10:14" x14ac:dyDescent="0.25">
      <c r="J208" s="13"/>
      <c r="K208" s="24"/>
      <c r="L208" s="7"/>
      <c r="M208" s="7"/>
      <c r="N208" s="13"/>
    </row>
    <row r="209" spans="10:14" x14ac:dyDescent="0.25">
      <c r="J209" s="16" t="s">
        <v>630</v>
      </c>
      <c r="K209" s="53" t="s">
        <v>629</v>
      </c>
      <c r="L209" s="17">
        <v>3</v>
      </c>
      <c r="M209" s="17"/>
      <c r="N209" s="16"/>
    </row>
    <row r="210" spans="10:14" x14ac:dyDescent="0.25">
      <c r="J210" s="18"/>
      <c r="K210" s="46"/>
      <c r="L210" s="19"/>
      <c r="M210" s="19"/>
      <c r="N210" s="85"/>
    </row>
    <row r="211" spans="10:14" x14ac:dyDescent="0.25">
      <c r="J211" s="13" t="s">
        <v>631</v>
      </c>
      <c r="K211" s="52" t="s">
        <v>634</v>
      </c>
      <c r="L211" s="7"/>
      <c r="M211" s="7">
        <v>7</v>
      </c>
      <c r="N211" s="13"/>
    </row>
    <row r="212" spans="10:14" ht="28.5" x14ac:dyDescent="0.25">
      <c r="J212" s="13" t="s">
        <v>632</v>
      </c>
      <c r="K212" s="52" t="s">
        <v>635</v>
      </c>
      <c r="L212" s="7"/>
      <c r="M212" s="7">
        <v>13</v>
      </c>
      <c r="N212" s="13"/>
    </row>
    <row r="213" spans="10:14" x14ac:dyDescent="0.25">
      <c r="J213" s="13" t="s">
        <v>633</v>
      </c>
      <c r="K213" s="52" t="s">
        <v>636</v>
      </c>
      <c r="L213" s="7"/>
      <c r="M213" s="7">
        <v>10</v>
      </c>
      <c r="N213" s="13"/>
    </row>
    <row r="214" spans="10:14" x14ac:dyDescent="0.25">
      <c r="J214" s="13"/>
      <c r="K214" s="24"/>
      <c r="L214" s="7"/>
      <c r="M214" s="7"/>
      <c r="N214" s="13"/>
    </row>
    <row r="215" spans="10:14" x14ac:dyDescent="0.25">
      <c r="J215" s="13"/>
      <c r="K215" s="24"/>
      <c r="L215" s="7"/>
      <c r="M215" s="7"/>
      <c r="N215" s="13"/>
    </row>
    <row r="216" spans="10:14" x14ac:dyDescent="0.25">
      <c r="J216" s="67"/>
      <c r="K216" s="87"/>
      <c r="L216" s="50"/>
      <c r="M216" s="50"/>
      <c r="N216" s="67"/>
    </row>
    <row r="217" spans="10:14" x14ac:dyDescent="0.25">
      <c r="J217" s="13"/>
      <c r="K217" s="24"/>
      <c r="L217" s="7"/>
      <c r="M217" s="7"/>
      <c r="N217" s="13"/>
    </row>
    <row r="218" spans="10:14" x14ac:dyDescent="0.25">
      <c r="J218" s="82" t="s">
        <v>656</v>
      </c>
      <c r="K218" s="83" t="s">
        <v>657</v>
      </c>
      <c r="L218" s="19">
        <v>1</v>
      </c>
      <c r="M218" s="19">
        <v>12</v>
      </c>
      <c r="N218" s="34"/>
    </row>
    <row r="219" spans="10:14" x14ac:dyDescent="0.25">
      <c r="J219" s="20" t="s">
        <v>658</v>
      </c>
      <c r="K219" s="44" t="s">
        <v>715</v>
      </c>
      <c r="L219" s="17"/>
      <c r="M219" s="17"/>
      <c r="N219" s="20"/>
    </row>
    <row r="220" spans="10:14" ht="30" x14ac:dyDescent="0.25">
      <c r="J220" s="34" t="s">
        <v>660</v>
      </c>
      <c r="K220" s="46" t="s">
        <v>659</v>
      </c>
      <c r="L220" s="19"/>
      <c r="M220" s="19">
        <v>6</v>
      </c>
      <c r="N220" s="34" t="s">
        <v>15</v>
      </c>
    </row>
    <row r="221" spans="10:14" x14ac:dyDescent="0.25">
      <c r="J221" s="34" t="s">
        <v>664</v>
      </c>
      <c r="K221" s="46" t="s">
        <v>661</v>
      </c>
      <c r="L221" s="19"/>
      <c r="M221" s="19">
        <v>5</v>
      </c>
      <c r="N221" s="34" t="s">
        <v>16</v>
      </c>
    </row>
    <row r="222" spans="10:14" ht="45" x14ac:dyDescent="0.25">
      <c r="J222" s="34" t="s">
        <v>665</v>
      </c>
      <c r="K222" s="46" t="s">
        <v>662</v>
      </c>
      <c r="L222" s="19"/>
      <c r="M222" s="19">
        <v>5</v>
      </c>
      <c r="N222" s="34" t="s">
        <v>38</v>
      </c>
    </row>
    <row r="223" spans="10:14" ht="30" x14ac:dyDescent="0.25">
      <c r="J223" s="34" t="s">
        <v>666</v>
      </c>
      <c r="K223" s="46" t="s">
        <v>663</v>
      </c>
      <c r="L223" s="19"/>
      <c r="M223" s="19">
        <v>2</v>
      </c>
      <c r="N223" s="34" t="s">
        <v>37</v>
      </c>
    </row>
    <row r="224" spans="10:14" x14ac:dyDescent="0.25">
      <c r="J224" s="34" t="s">
        <v>669</v>
      </c>
      <c r="K224" s="46" t="s">
        <v>667</v>
      </c>
      <c r="L224" s="19"/>
      <c r="M224" s="19">
        <v>8</v>
      </c>
      <c r="N224" s="34" t="s">
        <v>41</v>
      </c>
    </row>
    <row r="225" spans="10:14" ht="75" x14ac:dyDescent="0.25">
      <c r="J225" s="34" t="s">
        <v>670</v>
      </c>
      <c r="K225" s="46" t="s">
        <v>668</v>
      </c>
      <c r="L225" s="19"/>
      <c r="M225" s="19">
        <v>8</v>
      </c>
      <c r="N225" s="34" t="s">
        <v>703</v>
      </c>
    </row>
    <row r="226" spans="10:14" ht="30" x14ac:dyDescent="0.25">
      <c r="J226" s="34" t="s">
        <v>671</v>
      </c>
      <c r="K226" s="46" t="s">
        <v>673</v>
      </c>
      <c r="L226" s="19"/>
      <c r="M226" s="19">
        <v>7</v>
      </c>
      <c r="N226" s="34" t="s">
        <v>79</v>
      </c>
    </row>
    <row r="227" spans="10:14" x14ac:dyDescent="0.25">
      <c r="J227" s="34" t="s">
        <v>672</v>
      </c>
      <c r="K227" s="46" t="s">
        <v>674</v>
      </c>
      <c r="L227" s="19"/>
      <c r="M227" s="19">
        <v>6</v>
      </c>
      <c r="N227" s="34" t="s">
        <v>111</v>
      </c>
    </row>
    <row r="228" spans="10:14" ht="45" x14ac:dyDescent="0.25">
      <c r="J228" s="34" t="s">
        <v>676</v>
      </c>
      <c r="K228" s="46" t="s">
        <v>675</v>
      </c>
      <c r="L228" s="19"/>
      <c r="M228" s="19">
        <v>8</v>
      </c>
      <c r="N228" s="34" t="s">
        <v>704</v>
      </c>
    </row>
    <row r="229" spans="10:14" x14ac:dyDescent="0.25">
      <c r="J229" s="34" t="s">
        <v>677</v>
      </c>
      <c r="K229" s="46" t="s">
        <v>130</v>
      </c>
      <c r="L229" s="19"/>
      <c r="M229" s="19">
        <v>19</v>
      </c>
      <c r="N229" s="34" t="s">
        <v>58</v>
      </c>
    </row>
    <row r="230" spans="10:14" ht="30" x14ac:dyDescent="0.25">
      <c r="J230" s="34" t="s">
        <v>683</v>
      </c>
      <c r="K230" s="46" t="s">
        <v>678</v>
      </c>
      <c r="L230" s="19"/>
      <c r="M230" s="19">
        <v>25</v>
      </c>
      <c r="N230" s="34" t="s">
        <v>705</v>
      </c>
    </row>
    <row r="231" spans="10:14" ht="30" x14ac:dyDescent="0.25">
      <c r="J231" s="34" t="s">
        <v>684</v>
      </c>
      <c r="K231" s="46" t="s">
        <v>679</v>
      </c>
      <c r="L231" s="19"/>
      <c r="M231" s="19">
        <v>11</v>
      </c>
      <c r="N231" s="34" t="s">
        <v>706</v>
      </c>
    </row>
    <row r="232" spans="10:14" x14ac:dyDescent="0.25">
      <c r="J232" s="34" t="s">
        <v>685</v>
      </c>
      <c r="K232" s="46" t="s">
        <v>680</v>
      </c>
      <c r="L232" s="19"/>
      <c r="M232" s="19">
        <v>9</v>
      </c>
      <c r="N232" s="34" t="s">
        <v>66</v>
      </c>
    </row>
    <row r="233" spans="10:14" x14ac:dyDescent="0.25">
      <c r="J233" s="34" t="s">
        <v>686</v>
      </c>
      <c r="K233" s="46" t="s">
        <v>681</v>
      </c>
      <c r="L233" s="19"/>
      <c r="M233" s="19">
        <v>2</v>
      </c>
      <c r="N233" s="34" t="s">
        <v>707</v>
      </c>
    </row>
    <row r="234" spans="10:14" x14ac:dyDescent="0.25">
      <c r="J234" s="34" t="s">
        <v>687</v>
      </c>
      <c r="K234" s="46" t="s">
        <v>682</v>
      </c>
      <c r="L234" s="19"/>
      <c r="M234" s="19">
        <v>5</v>
      </c>
      <c r="N234" s="34" t="s">
        <v>112</v>
      </c>
    </row>
    <row r="235" spans="10:14" ht="30" x14ac:dyDescent="0.25">
      <c r="J235" s="34" t="s">
        <v>689</v>
      </c>
      <c r="K235" s="46" t="s">
        <v>688</v>
      </c>
      <c r="L235" s="19"/>
      <c r="M235" s="19">
        <v>11</v>
      </c>
      <c r="N235" s="34" t="s">
        <v>114</v>
      </c>
    </row>
    <row r="236" spans="10:14" x14ac:dyDescent="0.25">
      <c r="J236" s="34" t="s">
        <v>692</v>
      </c>
      <c r="K236" s="46" t="s">
        <v>690</v>
      </c>
      <c r="L236" s="19"/>
      <c r="M236" s="19">
        <v>3</v>
      </c>
      <c r="N236" s="34" t="s">
        <v>25</v>
      </c>
    </row>
    <row r="237" spans="10:14" x14ac:dyDescent="0.25">
      <c r="J237" s="34" t="s">
        <v>693</v>
      </c>
      <c r="K237" s="46" t="s">
        <v>691</v>
      </c>
      <c r="L237" s="19"/>
      <c r="M237" s="19">
        <v>2</v>
      </c>
      <c r="N237" s="34" t="s">
        <v>113</v>
      </c>
    </row>
    <row r="238" spans="10:14" ht="30" x14ac:dyDescent="0.25">
      <c r="J238" s="20" t="s">
        <v>694</v>
      </c>
      <c r="K238" s="44" t="s">
        <v>718</v>
      </c>
      <c r="L238" s="17"/>
      <c r="M238" s="17"/>
      <c r="N238" s="20"/>
    </row>
    <row r="239" spans="10:14" x14ac:dyDescent="0.25">
      <c r="J239" s="34" t="s">
        <v>695</v>
      </c>
      <c r="K239" s="46" t="s">
        <v>698</v>
      </c>
      <c r="L239" s="19"/>
      <c r="M239" s="19">
        <v>10</v>
      </c>
      <c r="N239" s="34" t="s">
        <v>26</v>
      </c>
    </row>
    <row r="240" spans="10:14" x14ac:dyDescent="0.25">
      <c r="J240" s="34" t="s">
        <v>696</v>
      </c>
      <c r="K240" s="46" t="s">
        <v>699</v>
      </c>
      <c r="L240" s="19"/>
      <c r="M240" s="19">
        <v>11</v>
      </c>
      <c r="N240" s="34"/>
    </row>
    <row r="241" spans="10:14" x14ac:dyDescent="0.25">
      <c r="J241" s="34" t="s">
        <v>697</v>
      </c>
      <c r="K241" s="46" t="s">
        <v>700</v>
      </c>
      <c r="L241" s="19"/>
      <c r="M241" s="19">
        <v>6</v>
      </c>
      <c r="N241" s="34"/>
    </row>
  </sheetData>
  <mergeCells count="17">
    <mergeCell ref="J184:J187"/>
    <mergeCell ref="K184:K187"/>
    <mergeCell ref="M184:M187"/>
    <mergeCell ref="J166:J167"/>
    <mergeCell ref="K166:K167"/>
    <mergeCell ref="M166:M167"/>
    <mergeCell ref="U2:V2"/>
    <mergeCell ref="Z2:AA2"/>
    <mergeCell ref="M156:M159"/>
    <mergeCell ref="J173:J174"/>
    <mergeCell ref="K173:K174"/>
    <mergeCell ref="M173:M174"/>
    <mergeCell ref="J2:K2"/>
    <mergeCell ref="K16:K17"/>
    <mergeCell ref="J16:J17"/>
    <mergeCell ref="J156:J159"/>
    <mergeCell ref="K156:K159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B21" workbookViewId="0">
      <selection activeCell="C47" sqref="C47"/>
    </sheetView>
  </sheetViews>
  <sheetFormatPr defaultRowHeight="15" x14ac:dyDescent="0.25"/>
  <cols>
    <col min="1" max="1" width="1.7109375" customWidth="1"/>
    <col min="2" max="2" width="4.140625" customWidth="1"/>
    <col min="3" max="3" width="51.140625" customWidth="1"/>
    <col min="4" max="24" width="5.7109375" customWidth="1"/>
  </cols>
  <sheetData>
    <row r="1" spans="2:24" ht="15.75" thickBot="1" x14ac:dyDescent="0.3"/>
    <row r="2" spans="2:24" ht="15.75" thickTop="1" x14ac:dyDescent="0.25">
      <c r="B2" s="107"/>
      <c r="C2" s="119"/>
      <c r="D2" s="168" t="s">
        <v>747</v>
      </c>
      <c r="E2" s="169"/>
      <c r="F2" s="169"/>
      <c r="G2" s="169"/>
      <c r="H2" s="169"/>
      <c r="I2" s="169"/>
      <c r="J2" s="170"/>
      <c r="K2" s="168" t="s">
        <v>748</v>
      </c>
      <c r="L2" s="169"/>
      <c r="M2" s="169"/>
      <c r="N2" s="169"/>
      <c r="O2" s="169"/>
      <c r="P2" s="169"/>
      <c r="Q2" s="170"/>
      <c r="R2" s="168" t="s">
        <v>810</v>
      </c>
      <c r="S2" s="169"/>
      <c r="T2" s="169"/>
      <c r="U2" s="169"/>
      <c r="V2" s="169"/>
      <c r="W2" s="169"/>
      <c r="X2" s="170"/>
    </row>
    <row r="3" spans="2:24" ht="15.75" thickBot="1" x14ac:dyDescent="0.3">
      <c r="B3" s="108"/>
      <c r="C3" s="120"/>
      <c r="D3" s="118" t="s">
        <v>809</v>
      </c>
      <c r="E3" s="109" t="s">
        <v>770</v>
      </c>
      <c r="F3" s="109" t="s">
        <v>771</v>
      </c>
      <c r="G3" s="109" t="s">
        <v>772</v>
      </c>
      <c r="H3" s="109" t="s">
        <v>774</v>
      </c>
      <c r="I3" s="109" t="s">
        <v>768</v>
      </c>
      <c r="J3" s="110" t="s">
        <v>773</v>
      </c>
      <c r="K3" s="118" t="s">
        <v>809</v>
      </c>
      <c r="L3" s="109" t="s">
        <v>770</v>
      </c>
      <c r="M3" s="109" t="s">
        <v>771</v>
      </c>
      <c r="N3" s="109" t="s">
        <v>772</v>
      </c>
      <c r="O3" s="109" t="s">
        <v>774</v>
      </c>
      <c r="P3" s="109" t="s">
        <v>768</v>
      </c>
      <c r="Q3" s="110" t="s">
        <v>773</v>
      </c>
      <c r="R3" s="118" t="s">
        <v>809</v>
      </c>
      <c r="S3" s="109" t="s">
        <v>770</v>
      </c>
      <c r="T3" s="109" t="s">
        <v>771</v>
      </c>
      <c r="U3" s="109" t="s">
        <v>772</v>
      </c>
      <c r="V3" s="109" t="s">
        <v>774</v>
      </c>
      <c r="W3" s="109" t="s">
        <v>768</v>
      </c>
      <c r="X3" s="110" t="s">
        <v>773</v>
      </c>
    </row>
    <row r="4" spans="2:24" ht="9.75" customHeight="1" thickTop="1" thickBot="1" x14ac:dyDescent="0.3">
      <c r="B4" s="105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2:24" ht="20.100000000000001" customHeight="1" thickTop="1" x14ac:dyDescent="0.25">
      <c r="B5" s="111" t="s">
        <v>0</v>
      </c>
      <c r="C5" s="112" t="s">
        <v>811</v>
      </c>
      <c r="D5" s="121">
        <f>SUM(COICOP!J11:J24)</f>
        <v>11</v>
      </c>
      <c r="E5" s="103">
        <f>SUM(COICOP!P11:P23)</f>
        <v>11</v>
      </c>
      <c r="F5" s="103">
        <f>SUM(COICOP!V11:V23)</f>
        <v>11</v>
      </c>
      <c r="G5" s="103">
        <f>SUM(COICOP!AB11:AB23)</f>
        <v>11</v>
      </c>
      <c r="H5" s="103">
        <f>SUM(COICOP!AL11:AL23)</f>
        <v>11</v>
      </c>
      <c r="I5" s="103">
        <f>SUM(COICOP!D11:D24)</f>
        <v>11</v>
      </c>
      <c r="J5" s="122">
        <v>11</v>
      </c>
      <c r="K5" s="123">
        <f>SUM(COICOP!K12:K23)</f>
        <v>43</v>
      </c>
      <c r="L5" s="124">
        <f>SUM(COICOP!Q12:Q23)</f>
        <v>61</v>
      </c>
      <c r="M5" s="124">
        <f>SUM(COICOP!W12:W23)</f>
        <v>45</v>
      </c>
      <c r="N5" s="124">
        <f>SUM(COICOP!AC12:AC23)</f>
        <v>48</v>
      </c>
      <c r="O5" s="124">
        <f>SUM(COICOP!AM12:AM23)</f>
        <v>62</v>
      </c>
      <c r="P5" s="124">
        <f>SUM(COICOP!E12:E23)</f>
        <v>43</v>
      </c>
      <c r="Q5" s="125">
        <v>62</v>
      </c>
      <c r="R5" s="123">
        <f>SUM(COICOP!L12:L23)</f>
        <v>190</v>
      </c>
      <c r="S5" s="124">
        <f>SUM(COICOP!R12:R23)</f>
        <v>74</v>
      </c>
      <c r="T5" s="124">
        <f>SUM(COICOP!X12:X23)</f>
        <v>244</v>
      </c>
      <c r="U5" s="124" t="s">
        <v>823</v>
      </c>
      <c r="V5" s="124">
        <f>SUM(COICOP!AN12:AN23)</f>
        <v>99</v>
      </c>
      <c r="W5" s="124">
        <f>SUM(COICOP!F12:F23)</f>
        <v>147</v>
      </c>
      <c r="X5" s="125" t="s">
        <v>823</v>
      </c>
    </row>
    <row r="6" spans="2:24" ht="34.5" customHeight="1" x14ac:dyDescent="0.25">
      <c r="B6" s="113" t="s">
        <v>7</v>
      </c>
      <c r="C6" s="114" t="s">
        <v>812</v>
      </c>
      <c r="D6" s="126">
        <f>SUM(COICOP!J25:J33)</f>
        <v>5</v>
      </c>
      <c r="E6" s="7">
        <f>SUM(COICOP!P26:P31)</f>
        <v>4</v>
      </c>
      <c r="F6" s="7">
        <f>SUM(COICOP!V26:V32)</f>
        <v>4</v>
      </c>
      <c r="G6" s="7">
        <f>SUM(COICOP!AB26:AB32)</f>
        <v>5</v>
      </c>
      <c r="H6" s="7">
        <f>SUM(COICOP!AL26:AL32)</f>
        <v>5</v>
      </c>
      <c r="I6" s="7">
        <f>SUM(COICOP!D26:D33)</f>
        <v>6</v>
      </c>
      <c r="J6" s="127">
        <v>5</v>
      </c>
      <c r="K6" s="128">
        <f>SUM(COICOP!K26:K33)</f>
        <v>7</v>
      </c>
      <c r="L6" s="7">
        <f>SUM(COICOP!Q26:Q32)</f>
        <v>13</v>
      </c>
      <c r="M6" s="7">
        <f>SUM(COICOP!W26:W33)</f>
        <v>4</v>
      </c>
      <c r="N6" s="7">
        <f>SUM(COICOP!AC27:AC32)</f>
        <v>9</v>
      </c>
      <c r="O6" s="7">
        <f>SUM(COICOP!AM26:AM32)</f>
        <v>7</v>
      </c>
      <c r="P6" s="7">
        <f>SUM(COICOP!E26:E32)</f>
        <v>5</v>
      </c>
      <c r="Q6" s="129">
        <v>8</v>
      </c>
      <c r="R6" s="128">
        <f>SUM(COICOP!L27:L32)</f>
        <v>10</v>
      </c>
      <c r="S6" s="7">
        <f>SUM(COICOP!R27:R32)</f>
        <v>16</v>
      </c>
      <c r="T6" s="7">
        <f>SUM(COICOP!X26:X32)</f>
        <v>14</v>
      </c>
      <c r="U6" s="7" t="s">
        <v>823</v>
      </c>
      <c r="V6" s="7">
        <f>SUM(COICOP!AN26:AN32)</f>
        <v>10</v>
      </c>
      <c r="W6" s="7">
        <f>SUM(COICOP!F27:F32)</f>
        <v>10</v>
      </c>
      <c r="X6" s="129" t="s">
        <v>823</v>
      </c>
    </row>
    <row r="7" spans="2:24" ht="20.100000000000001" customHeight="1" x14ac:dyDescent="0.25">
      <c r="B7" s="113" t="s">
        <v>14</v>
      </c>
      <c r="C7" s="114" t="s">
        <v>813</v>
      </c>
      <c r="D7" s="126">
        <f>SUM(COICOP!J35:J48)</f>
        <v>6</v>
      </c>
      <c r="E7" s="7">
        <f>SUM(COICOP!P35:P43)</f>
        <v>6</v>
      </c>
      <c r="F7" s="7">
        <f>SUM(COICOP!V35:V48)</f>
        <v>6</v>
      </c>
      <c r="G7" s="7">
        <f>SUM(COICOP!AB35:AB47)</f>
        <v>6</v>
      </c>
      <c r="H7" s="7">
        <f>SUM(COICOP!AL35:AL49)</f>
        <v>12</v>
      </c>
      <c r="I7" s="7">
        <f>SUM(COICOP!D35:D43)</f>
        <v>6</v>
      </c>
      <c r="J7" s="127">
        <v>6</v>
      </c>
      <c r="K7" s="128">
        <f>SUM(COICOP!K36:K48)</f>
        <v>11</v>
      </c>
      <c r="L7" s="7">
        <f>SUM(COICOP!Q36:Q46)</f>
        <v>12</v>
      </c>
      <c r="M7" s="7">
        <f>SUM(COICOP!W36:W47)</f>
        <v>15</v>
      </c>
      <c r="N7" s="7">
        <f>SUM(COICOP!AC36:AC47)</f>
        <v>14</v>
      </c>
      <c r="O7" s="7">
        <f>SUM(COICOP!AM35:AM49)</f>
        <v>33</v>
      </c>
      <c r="P7" s="7">
        <f>SUM(COICOP!E36:E49)</f>
        <v>12</v>
      </c>
      <c r="Q7" s="129">
        <v>10</v>
      </c>
      <c r="R7" s="128">
        <f>SUM(COICOP!L36:L47)</f>
        <v>64</v>
      </c>
      <c r="S7" s="7">
        <f>SUM(COICOP!R36:R48)</f>
        <v>12</v>
      </c>
      <c r="T7" s="7">
        <f>SUM(COICOP!X36:X48)</f>
        <v>178</v>
      </c>
      <c r="U7" s="7" t="s">
        <v>823</v>
      </c>
      <c r="V7" s="7">
        <f>SUM(COICOP!AN36:AN48)</f>
        <v>97</v>
      </c>
      <c r="W7" s="7">
        <f>SUM(COICOP!F36:F45)</f>
        <v>63</v>
      </c>
      <c r="X7" s="129" t="s">
        <v>823</v>
      </c>
    </row>
    <row r="8" spans="2:24" ht="34.5" customHeight="1" x14ac:dyDescent="0.25">
      <c r="B8" s="113" t="s">
        <v>21</v>
      </c>
      <c r="C8" s="114" t="s">
        <v>814</v>
      </c>
      <c r="D8" s="126">
        <f>SUM(COICOP!J51:J76)</f>
        <v>15</v>
      </c>
      <c r="E8" s="7">
        <f>SUM(COICOP!P51:P76)</f>
        <v>15</v>
      </c>
      <c r="F8" s="7">
        <f>SUM(COICOP!V51:V75)</f>
        <v>8</v>
      </c>
      <c r="G8" s="7">
        <f>SUM(COICOP!AB51:AB76)</f>
        <v>15</v>
      </c>
      <c r="H8" s="7">
        <f>SUM(COICOP!AL51:AL76)</f>
        <v>12</v>
      </c>
      <c r="I8" s="7">
        <f>SUM(COICOP!D51:D76)</f>
        <v>15</v>
      </c>
      <c r="J8" s="127">
        <v>15</v>
      </c>
      <c r="K8" s="128">
        <f>SUM(COICOP!K51:K76)</f>
        <v>18</v>
      </c>
      <c r="L8" s="7">
        <f>SUM(COICOP!Q52:Q76)</f>
        <v>24</v>
      </c>
      <c r="M8" s="7">
        <f>SUM(COICOP!W51:W75)</f>
        <v>12</v>
      </c>
      <c r="N8" s="7">
        <f>SUM(COICOP!AC52:AC76)</f>
        <v>18</v>
      </c>
      <c r="O8" s="7">
        <f>SUM(COICOP!AM51:AM76)</f>
        <v>14</v>
      </c>
      <c r="P8" s="7">
        <f>SUM(COICOP!E52:E76)</f>
        <v>18</v>
      </c>
      <c r="Q8" s="129">
        <v>16</v>
      </c>
      <c r="R8" s="128">
        <f>SUM(COICOP!L52:L76)</f>
        <v>32</v>
      </c>
      <c r="S8" s="7">
        <f>SUM(COICOP!R52:R76)</f>
        <v>25</v>
      </c>
      <c r="T8" s="7">
        <f>SUM(COICOP!X52:X75)</f>
        <v>48</v>
      </c>
      <c r="U8" s="7" t="s">
        <v>823</v>
      </c>
      <c r="V8" s="7">
        <f>SUM(COICOP!AN52:AN76)</f>
        <v>24</v>
      </c>
      <c r="W8" s="7">
        <f>SUM(COICOP!F52:F76)</f>
        <v>33</v>
      </c>
      <c r="X8" s="129" t="s">
        <v>823</v>
      </c>
    </row>
    <row r="9" spans="2:24" ht="34.5" customHeight="1" x14ac:dyDescent="0.25">
      <c r="B9" s="113" t="s">
        <v>31</v>
      </c>
      <c r="C9" s="114" t="s">
        <v>781</v>
      </c>
      <c r="D9" s="126">
        <f>SUM(COICOP!J78:J109)</f>
        <v>12</v>
      </c>
      <c r="E9" s="7">
        <f>SUM(COICOP!P78:P109)</f>
        <v>12</v>
      </c>
      <c r="F9" s="7">
        <f>SUM(COICOP!V78:V105)</f>
        <v>12</v>
      </c>
      <c r="G9" s="7">
        <f>SUM(COICOP!AB78:AB108)</f>
        <v>12</v>
      </c>
      <c r="H9" s="7">
        <f>SUM(COICOP!AL78:AL108)</f>
        <v>14</v>
      </c>
      <c r="I9" s="7">
        <f>SUM(COICOP!D78:D107)</f>
        <v>12</v>
      </c>
      <c r="J9" s="127">
        <v>12</v>
      </c>
      <c r="K9" s="128">
        <f>SUM(COICOP!K78:K107)</f>
        <v>26</v>
      </c>
      <c r="L9" s="7">
        <f>SUM(COICOP!Q79:Q109)</f>
        <v>40</v>
      </c>
      <c r="M9" s="7">
        <f>SUM(COICOP!W78:W108)</f>
        <v>27</v>
      </c>
      <c r="N9" s="7">
        <f>SUM(COICOP!AC78:AC108)</f>
        <v>42</v>
      </c>
      <c r="O9" s="7">
        <f>SUM(COICOP!AM78:AM109)</f>
        <v>27</v>
      </c>
      <c r="P9" s="7">
        <f>SUM(COICOP!E78:E109)</f>
        <v>23</v>
      </c>
      <c r="Q9" s="129">
        <v>23</v>
      </c>
      <c r="R9" s="128">
        <f>SUM(COICOP!L78:L107)</f>
        <v>62</v>
      </c>
      <c r="S9" s="7">
        <f>SUM(COICOP!R78:R107)</f>
        <v>47</v>
      </c>
      <c r="T9" s="7">
        <f>SUM(COICOP!X79:X108)</f>
        <v>108</v>
      </c>
      <c r="U9" s="7" t="s">
        <v>823</v>
      </c>
      <c r="V9" s="7">
        <f>SUM(COICOP!AN78:AN108)</f>
        <v>41</v>
      </c>
      <c r="W9" s="7">
        <f>SUM(COICOP!F78:F109)</f>
        <v>65</v>
      </c>
      <c r="X9" s="129" t="s">
        <v>823</v>
      </c>
    </row>
    <row r="10" spans="2:24" ht="20.100000000000001" customHeight="1" x14ac:dyDescent="0.25">
      <c r="B10" s="113" t="s">
        <v>44</v>
      </c>
      <c r="C10" s="114" t="s">
        <v>815</v>
      </c>
      <c r="D10" s="126">
        <f>SUM(COICOP!J111:J121)</f>
        <v>7</v>
      </c>
      <c r="E10" s="7">
        <f>SUM(COICOP!P111:P125)</f>
        <v>7</v>
      </c>
      <c r="F10" s="7">
        <f>SUM(COICOP!V111:V121)</f>
        <v>7</v>
      </c>
      <c r="G10" s="7">
        <f>SUM(COICOP!AB111:AB121)</f>
        <v>7</v>
      </c>
      <c r="H10" s="7">
        <f>SUM(COICOP!AL111:AL121)</f>
        <v>9</v>
      </c>
      <c r="I10" s="7">
        <f>SUM(COICOP!D111:D122)</f>
        <v>7</v>
      </c>
      <c r="J10" s="127">
        <v>7</v>
      </c>
      <c r="K10" s="128">
        <f>SUM(COICOP!K112:K121)</f>
        <v>12</v>
      </c>
      <c r="L10" s="7">
        <f>SUM(COICOP!Q112:Q121)</f>
        <v>14</v>
      </c>
      <c r="M10" s="7">
        <f>SUM(COICOP!W111:W123)</f>
        <v>8</v>
      </c>
      <c r="N10" s="7">
        <f>SUM(COICOP!AC112:AC121)</f>
        <v>15</v>
      </c>
      <c r="O10" s="7">
        <f>SUM(COICOP!AM111:AM125)</f>
        <v>11</v>
      </c>
      <c r="P10" s="7">
        <f>SUM(COICOP!E111:E121)</f>
        <v>12</v>
      </c>
      <c r="Q10" s="129">
        <v>9</v>
      </c>
      <c r="R10" s="128">
        <f>SUM(COICOP!L111:L121)</f>
        <v>15</v>
      </c>
      <c r="S10" s="7">
        <f>SUM(COICOP!R112:R121)</f>
        <v>16</v>
      </c>
      <c r="T10" s="7">
        <f>SUM(COICOP!X111:X121)</f>
        <v>21</v>
      </c>
      <c r="U10" s="7" t="s">
        <v>823</v>
      </c>
      <c r="V10" s="7">
        <f>SUM(COICOP!AN112:AN125)</f>
        <v>11</v>
      </c>
      <c r="W10" s="7">
        <f>SUM(COICOP!F111:F121)</f>
        <v>16</v>
      </c>
      <c r="X10" s="129" t="s">
        <v>823</v>
      </c>
    </row>
    <row r="11" spans="2:24" ht="20.100000000000001" customHeight="1" x14ac:dyDescent="0.25">
      <c r="B11" s="113" t="s">
        <v>52</v>
      </c>
      <c r="C11" s="115" t="s">
        <v>816</v>
      </c>
      <c r="D11" s="126">
        <f>SUM(COICOP!J128:J149)</f>
        <v>14</v>
      </c>
      <c r="E11" s="7">
        <f>SUM(COICOP!P128:P146)</f>
        <v>14</v>
      </c>
      <c r="F11" s="7">
        <f>SUM(COICOP!V128:V149)</f>
        <v>14</v>
      </c>
      <c r="G11" s="7">
        <f>SUM(COICOP!AB128:AB149)</f>
        <v>14</v>
      </c>
      <c r="H11" s="7">
        <f>SUM(COICOP!AL127:AL147)</f>
        <v>14</v>
      </c>
      <c r="I11" s="7">
        <f>SUM(COICOP!D128:D149)</f>
        <v>15</v>
      </c>
      <c r="J11" s="127">
        <v>14</v>
      </c>
      <c r="K11" s="128">
        <f>SUM(COICOP!K129:K146)</f>
        <v>17</v>
      </c>
      <c r="L11" s="7">
        <f>SUM(COICOP!Q129:Q146)</f>
        <v>28</v>
      </c>
      <c r="M11" s="7">
        <f>SUM(COICOP!W129:W147)</f>
        <v>15</v>
      </c>
      <c r="N11" s="7">
        <f>SUM(COICOP!AC129:AC147)</f>
        <v>19</v>
      </c>
      <c r="O11" s="7">
        <f>SUM(COICOP!AM127:AM147)</f>
        <v>14</v>
      </c>
      <c r="P11" s="7">
        <f>SUM(COICOP!E129:E149)</f>
        <v>18</v>
      </c>
      <c r="Q11" s="129">
        <v>15</v>
      </c>
      <c r="R11" s="128">
        <f>SUM(COICOP!L129:L148)</f>
        <v>27</v>
      </c>
      <c r="S11" s="7">
        <f>SUM(COICOP!R129:R146)</f>
        <v>29</v>
      </c>
      <c r="T11" s="7">
        <f>SUM(COICOP!X129:X148)</f>
        <v>32</v>
      </c>
      <c r="U11" s="7" t="s">
        <v>823</v>
      </c>
      <c r="V11" s="7">
        <f>SUM(COICOP!AN128:AN148)</f>
        <v>16</v>
      </c>
      <c r="W11" s="7">
        <f>SUM(COICOP!F128:F149)</f>
        <v>30</v>
      </c>
      <c r="X11" s="129" t="s">
        <v>823</v>
      </c>
    </row>
    <row r="12" spans="2:24" ht="20.100000000000001" customHeight="1" x14ac:dyDescent="0.25">
      <c r="B12" s="113" t="s">
        <v>59</v>
      </c>
      <c r="C12" s="114" t="s">
        <v>817</v>
      </c>
      <c r="D12" s="126">
        <f>SUM(COICOP!J151:J153)</f>
        <v>3</v>
      </c>
      <c r="E12" s="7">
        <f>SUM(COICOP!P151:P153)</f>
        <v>3</v>
      </c>
      <c r="F12" s="7">
        <f>SUM(COICOP!V151:V153)</f>
        <v>3</v>
      </c>
      <c r="G12" s="7">
        <f>SUM(COICOP!AB151:AB153)</f>
        <v>3</v>
      </c>
      <c r="H12" s="7">
        <f>SUM(COICOP!AL151:AL153)</f>
        <v>3</v>
      </c>
      <c r="I12" s="7">
        <f>SUM(COICOP!D151:D153)</f>
        <v>3</v>
      </c>
      <c r="J12" s="127">
        <v>3</v>
      </c>
      <c r="K12" s="128">
        <f>SUM(COICOP!K151:K153)</f>
        <v>3</v>
      </c>
      <c r="L12" s="7">
        <f>SUM(COICOP!Q151:Q153)</f>
        <v>11</v>
      </c>
      <c r="M12" s="7">
        <f>SUM(COICOP!W151:W153)</f>
        <v>3</v>
      </c>
      <c r="N12" s="7">
        <f>SUM(COICOP!AC151:AC153)</f>
        <v>9</v>
      </c>
      <c r="O12" s="7">
        <f>SUM(COICOP!AM151:AM153)</f>
        <v>3</v>
      </c>
      <c r="P12" s="7">
        <f>SUM(COICOP!E151:E153)</f>
        <v>3</v>
      </c>
      <c r="Q12" s="129">
        <v>3</v>
      </c>
      <c r="R12" s="128">
        <f>SUM(COICOP!L151:L153)</f>
        <v>7</v>
      </c>
      <c r="S12" s="7">
        <f>SUM(COICOP!R151:R153)</f>
        <v>13</v>
      </c>
      <c r="T12" s="7">
        <f>SUM(COICOP!X151:X153)</f>
        <v>11</v>
      </c>
      <c r="U12" s="7" t="s">
        <v>823</v>
      </c>
      <c r="V12" s="7">
        <f>SUM(COICOP!AN151:AN153)</f>
        <v>9</v>
      </c>
      <c r="W12" s="7">
        <f>SUM(COICOP!F151:F153)</f>
        <v>11</v>
      </c>
      <c r="X12" s="129" t="s">
        <v>823</v>
      </c>
    </row>
    <row r="13" spans="2:24" ht="20.100000000000001" customHeight="1" x14ac:dyDescent="0.25">
      <c r="B13" s="113" t="s">
        <v>67</v>
      </c>
      <c r="C13" s="114" t="s">
        <v>787</v>
      </c>
      <c r="D13" s="126">
        <f>SUM(COICOP!J156:J190)</f>
        <v>21</v>
      </c>
      <c r="E13" s="7">
        <f>SUM(COICOP!P156:P190)</f>
        <v>21</v>
      </c>
      <c r="F13" s="7">
        <f>SUM(COICOP!V155:V189)</f>
        <v>21</v>
      </c>
      <c r="G13" s="7">
        <f>SUM(COICOP!AB156:AB189)</f>
        <v>21</v>
      </c>
      <c r="H13" s="7">
        <f>SUM(COICOP!AL155:AL189)</f>
        <v>17</v>
      </c>
      <c r="I13" s="7">
        <f>SUM(COICOP!D156:D189)</f>
        <v>21</v>
      </c>
      <c r="J13" s="127">
        <v>21</v>
      </c>
      <c r="K13" s="128">
        <f>SUM(COICOP!K157:K189)</f>
        <v>24</v>
      </c>
      <c r="L13" s="7">
        <f>SUM(COICOP!Q156:Q189)</f>
        <v>53</v>
      </c>
      <c r="M13" s="7">
        <f>SUM(COICOP!W157:W189)</f>
        <v>23</v>
      </c>
      <c r="N13" s="7">
        <f>SUM(COICOP!AC157:AC189)</f>
        <v>63</v>
      </c>
      <c r="O13" s="7">
        <f>SUM(COICOP!AM156:AM189)</f>
        <v>22</v>
      </c>
      <c r="P13" s="7">
        <f>SUM(COICOP!E156:E189)</f>
        <v>24</v>
      </c>
      <c r="Q13" s="129">
        <v>27</v>
      </c>
      <c r="R13" s="128">
        <f>SUM(COICOP!L157:L189)</f>
        <v>66</v>
      </c>
      <c r="S13" s="7">
        <f>SUM(COICOP!R156:R189)</f>
        <v>56</v>
      </c>
      <c r="T13" s="7">
        <f>SUM(COICOP!X156:X189)</f>
        <v>71</v>
      </c>
      <c r="U13" s="7" t="s">
        <v>823</v>
      </c>
      <c r="V13" s="7">
        <f>SUM(COICOP!AN156:AN189)</f>
        <v>44</v>
      </c>
      <c r="W13" s="7">
        <f>SUM(COICOP!F157:F189)</f>
        <v>56</v>
      </c>
      <c r="X13" s="129" t="s">
        <v>823</v>
      </c>
    </row>
    <row r="14" spans="2:24" ht="20.100000000000001" customHeight="1" x14ac:dyDescent="0.25">
      <c r="B14" s="113" t="s">
        <v>76</v>
      </c>
      <c r="C14" s="114" t="s">
        <v>818</v>
      </c>
      <c r="D14" s="126">
        <f>SUM(COICOP!J192:J201)</f>
        <v>5</v>
      </c>
      <c r="E14" s="7">
        <f>SUM(COICOP!P192:P202)</f>
        <v>5</v>
      </c>
      <c r="F14" s="7">
        <f>SUM(COICOP!V192:V201)</f>
        <v>4</v>
      </c>
      <c r="G14" s="7">
        <f>SUM(COICOP!AB192:AB201)</f>
        <v>5</v>
      </c>
      <c r="H14" s="7">
        <f>SUM(COICOP!AL192:AL201)</f>
        <v>4</v>
      </c>
      <c r="I14" s="7">
        <f>SUM(COICOP!D192:D201)</f>
        <v>5</v>
      </c>
      <c r="J14" s="127">
        <v>5</v>
      </c>
      <c r="K14" s="128">
        <f>SUM(COICOP!K192:K201)</f>
        <v>5</v>
      </c>
      <c r="L14" s="7">
        <f>SUM(COICOP!Q192:Q201)</f>
        <v>6</v>
      </c>
      <c r="M14" s="7">
        <f>SUM(COICOP!W192:W201)</f>
        <v>4</v>
      </c>
      <c r="N14" s="7">
        <f>SUM(COICOP!AC192:AC201)</f>
        <v>5</v>
      </c>
      <c r="O14" s="7">
        <f>SUM(COICOP!AM192:AM198)</f>
        <v>5</v>
      </c>
      <c r="P14" s="7">
        <f>SUM(COICOP!E192:E201)</f>
        <v>5</v>
      </c>
      <c r="Q14" s="129">
        <v>5</v>
      </c>
      <c r="R14" s="128">
        <f>SUM(COICOP!L192:L201)</f>
        <v>5</v>
      </c>
      <c r="S14" s="7">
        <f>SUM(COICOP!R192:R201)</f>
        <v>6</v>
      </c>
      <c r="T14" s="7">
        <f>SUM(COICOP!X192:X201)</f>
        <v>14</v>
      </c>
      <c r="U14" s="7" t="s">
        <v>823</v>
      </c>
      <c r="V14" s="7">
        <f>SUM(COICOP!AN193:AN196)</f>
        <v>16</v>
      </c>
      <c r="W14" s="7">
        <f>SUM(COICOP!F192:F201)</f>
        <v>5</v>
      </c>
      <c r="X14" s="129" t="s">
        <v>823</v>
      </c>
    </row>
    <row r="15" spans="2:24" ht="20.100000000000001" customHeight="1" x14ac:dyDescent="0.25">
      <c r="B15" s="113" t="s">
        <v>93</v>
      </c>
      <c r="C15" s="114" t="s">
        <v>819</v>
      </c>
      <c r="D15" s="126">
        <f>SUM(COICOP!J204:J209)</f>
        <v>3</v>
      </c>
      <c r="E15" s="7">
        <f>SUM(COICOP!P204:P209)</f>
        <v>3</v>
      </c>
      <c r="F15" s="7">
        <f>SUM(COICOP!V204:V208)</f>
        <v>3</v>
      </c>
      <c r="G15" s="7">
        <f>SUM(COICOP!AB204:AB208)</f>
        <v>3</v>
      </c>
      <c r="H15" s="7">
        <f>SUM(COICOP!AL203:AL208)</f>
        <v>3</v>
      </c>
      <c r="I15" s="7">
        <f>SUM(COICOP!D204:D208)</f>
        <v>3</v>
      </c>
      <c r="J15" s="127">
        <v>3</v>
      </c>
      <c r="K15" s="128">
        <f>SUM(COICOP!K205:K208)</f>
        <v>6</v>
      </c>
      <c r="L15" s="7">
        <f>SUM(COICOP!Q205:Q208)</f>
        <v>6</v>
      </c>
      <c r="M15" s="7">
        <f>SUM(COICOP!W204:W208)</f>
        <v>3</v>
      </c>
      <c r="N15" s="7">
        <f>SUM(COICOP!AC204:AC208)</f>
        <v>12</v>
      </c>
      <c r="O15" s="7">
        <f>SUM(COICOP!AM205:AM208)</f>
        <v>4</v>
      </c>
      <c r="P15" s="7">
        <f>SUM(COICOP!E205:E208)</f>
        <v>6</v>
      </c>
      <c r="Q15" s="129">
        <v>4</v>
      </c>
      <c r="R15" s="128">
        <f>SUM(COICOP!L205:L208)</f>
        <v>8</v>
      </c>
      <c r="S15" s="7">
        <f>SUM(COICOP!R204:R208)</f>
        <v>6</v>
      </c>
      <c r="T15" s="7">
        <f>SUM(COICOP!X205:X208)</f>
        <v>7</v>
      </c>
      <c r="U15" s="7" t="s">
        <v>823</v>
      </c>
      <c r="V15" s="7">
        <f>SUM(COICOP!AN205:AN208)</f>
        <v>4</v>
      </c>
      <c r="W15" s="7">
        <f>SUM(COICOP!F204:F208)</f>
        <v>7</v>
      </c>
      <c r="X15" s="129" t="s">
        <v>823</v>
      </c>
    </row>
    <row r="16" spans="2:24" ht="20.100000000000001" customHeight="1" thickBot="1" x14ac:dyDescent="0.3">
      <c r="B16" s="116" t="s">
        <v>99</v>
      </c>
      <c r="C16" s="117" t="s">
        <v>820</v>
      </c>
      <c r="D16" s="131">
        <f>SUM(COICOP!J211:J237)</f>
        <v>15</v>
      </c>
      <c r="E16" s="130">
        <f>SUM(COICOP!P211:P237)</f>
        <v>15</v>
      </c>
      <c r="F16" s="130">
        <f>SUM(COICOP!V211:V237)</f>
        <v>13</v>
      </c>
      <c r="G16" s="130">
        <f>SUM(COICOP!AB211:AB237)</f>
        <v>15</v>
      </c>
      <c r="H16" s="130">
        <f>SUM(COICOP!AL211:AL238)</f>
        <v>15</v>
      </c>
      <c r="I16" s="130">
        <f>SUM(COICOP!D211:D237)</f>
        <v>15</v>
      </c>
      <c r="J16" s="132">
        <v>13</v>
      </c>
      <c r="K16" s="133">
        <f>SUM(COICOP!K212:K237)</f>
        <v>17</v>
      </c>
      <c r="L16" s="130">
        <f>SUM(COICOP!Q212:Q237)</f>
        <v>33</v>
      </c>
      <c r="M16" s="130">
        <f>SUM(COICOP!W205:W237)</f>
        <v>17</v>
      </c>
      <c r="N16" s="130">
        <f>SUM(COICOP!AC211:AC237)</f>
        <v>39</v>
      </c>
      <c r="O16" s="130">
        <f>SUM(COICOP!AM211:AM238)</f>
        <v>18</v>
      </c>
      <c r="P16" s="130">
        <f>SUM(COICOP!E212:E237)</f>
        <v>16</v>
      </c>
      <c r="Q16" s="134">
        <v>15</v>
      </c>
      <c r="R16" s="133">
        <f>SUM(COICOP!L212:L237)</f>
        <v>35</v>
      </c>
      <c r="S16" s="130">
        <f>SUM(COICOP!R212:R237)</f>
        <v>34</v>
      </c>
      <c r="T16" s="130">
        <f>SUM(COICOP!X211:X237)</f>
        <v>61</v>
      </c>
      <c r="U16" s="130" t="s">
        <v>823</v>
      </c>
      <c r="V16" s="130">
        <f>SUM(COICOP!AN211:AN238)</f>
        <v>29</v>
      </c>
      <c r="W16" s="130">
        <f>SUM(COICOP!F211:F237)</f>
        <v>35</v>
      </c>
      <c r="X16" s="134" t="s">
        <v>823</v>
      </c>
    </row>
    <row r="17" spans="2:24" ht="10.5" customHeight="1" thickTop="1" thickBot="1" x14ac:dyDescent="0.3"/>
    <row r="18" spans="2:24" ht="20.100000000000001" customHeight="1" thickTop="1" thickBot="1" x14ac:dyDescent="0.3">
      <c r="B18" s="136"/>
      <c r="C18" s="137" t="s">
        <v>822</v>
      </c>
      <c r="D18" s="138">
        <f t="shared" ref="D18:I18" si="0">SUM(D5:D16)</f>
        <v>117</v>
      </c>
      <c r="E18" s="139">
        <f t="shared" si="0"/>
        <v>116</v>
      </c>
      <c r="F18" s="139">
        <f t="shared" si="0"/>
        <v>106</v>
      </c>
      <c r="G18" s="139">
        <f t="shared" si="0"/>
        <v>117</v>
      </c>
      <c r="H18" s="139">
        <f t="shared" si="0"/>
        <v>119</v>
      </c>
      <c r="I18" s="139">
        <f t="shared" si="0"/>
        <v>119</v>
      </c>
      <c r="J18" s="140">
        <f>SUM(J5:J16)</f>
        <v>115</v>
      </c>
      <c r="K18" s="138">
        <f t="shared" ref="K18:W18" si="1">SUM(K5:K16)</f>
        <v>189</v>
      </c>
      <c r="L18" s="139">
        <f t="shared" si="1"/>
        <v>301</v>
      </c>
      <c r="M18" s="139">
        <f t="shared" si="1"/>
        <v>176</v>
      </c>
      <c r="N18" s="139">
        <f t="shared" si="1"/>
        <v>293</v>
      </c>
      <c r="O18" s="139">
        <f t="shared" si="1"/>
        <v>220</v>
      </c>
      <c r="P18" s="139">
        <f t="shared" si="1"/>
        <v>185</v>
      </c>
      <c r="Q18" s="140">
        <f t="shared" si="1"/>
        <v>197</v>
      </c>
      <c r="R18" s="138">
        <f t="shared" si="1"/>
        <v>521</v>
      </c>
      <c r="S18" s="139">
        <f t="shared" si="1"/>
        <v>334</v>
      </c>
      <c r="T18" s="139">
        <f t="shared" si="1"/>
        <v>809</v>
      </c>
      <c r="U18" s="139" t="s">
        <v>823</v>
      </c>
      <c r="V18" s="139">
        <f t="shared" si="1"/>
        <v>400</v>
      </c>
      <c r="W18" s="139">
        <f t="shared" si="1"/>
        <v>478</v>
      </c>
      <c r="X18" s="140" t="s">
        <v>823</v>
      </c>
    </row>
    <row r="19" spans="2:24" ht="20.100000000000001" customHeight="1" thickTop="1" x14ac:dyDescent="0.25"/>
    <row r="20" spans="2:24" ht="20.100000000000001" customHeight="1" x14ac:dyDescent="0.25"/>
    <row r="21" spans="2:24" ht="20.100000000000001" customHeight="1" x14ac:dyDescent="0.25"/>
    <row r="27" spans="2:24" x14ac:dyDescent="0.25">
      <c r="C27" s="3" t="s">
        <v>828</v>
      </c>
    </row>
    <row r="29" spans="2:24" x14ac:dyDescent="0.25">
      <c r="C29" s="135" t="s">
        <v>824</v>
      </c>
    </row>
    <row r="30" spans="2:24" x14ac:dyDescent="0.25">
      <c r="C30" s="141" t="s">
        <v>825</v>
      </c>
    </row>
    <row r="39" spans="3:3" x14ac:dyDescent="0.25">
      <c r="C39" s="3" t="s">
        <v>829</v>
      </c>
    </row>
    <row r="41" spans="3:3" x14ac:dyDescent="0.25">
      <c r="C41" s="135" t="s">
        <v>824</v>
      </c>
    </row>
    <row r="42" spans="3:3" x14ac:dyDescent="0.25">
      <c r="C42" s="141" t="s">
        <v>826</v>
      </c>
    </row>
    <row r="43" spans="3:3" x14ac:dyDescent="0.25">
      <c r="C43" s="141" t="s">
        <v>827</v>
      </c>
    </row>
    <row r="50" spans="3:3" x14ac:dyDescent="0.25">
      <c r="C50" s="3" t="s">
        <v>830</v>
      </c>
    </row>
    <row r="52" spans="3:3" x14ac:dyDescent="0.25">
      <c r="C52" s="135" t="s">
        <v>824</v>
      </c>
    </row>
    <row r="53" spans="3:3" x14ac:dyDescent="0.25">
      <c r="C53" s="141" t="s">
        <v>831</v>
      </c>
    </row>
    <row r="54" spans="3:3" x14ac:dyDescent="0.25">
      <c r="C54" s="141" t="s">
        <v>832</v>
      </c>
    </row>
    <row r="55" spans="3:3" x14ac:dyDescent="0.25">
      <c r="C55" s="141" t="s">
        <v>833</v>
      </c>
    </row>
    <row r="56" spans="3:3" x14ac:dyDescent="0.25">
      <c r="C56" s="141" t="s">
        <v>834</v>
      </c>
    </row>
    <row r="57" spans="3:3" x14ac:dyDescent="0.25">
      <c r="C57" s="141" t="s">
        <v>835</v>
      </c>
    </row>
  </sheetData>
  <mergeCells count="3">
    <mergeCell ref="D2:J2"/>
    <mergeCell ref="K2:Q2"/>
    <mergeCell ref="R2:X2"/>
  </mergeCells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3"/>
  <sheetViews>
    <sheetView workbookViewId="0">
      <selection activeCell="B1" sqref="B1"/>
    </sheetView>
  </sheetViews>
  <sheetFormatPr defaultRowHeight="15" x14ac:dyDescent="0.25"/>
  <cols>
    <col min="1" max="1" width="30" style="93" bestFit="1" customWidth="1"/>
    <col min="2" max="2" width="15" style="4" customWidth="1"/>
    <col min="3" max="3" width="13" style="4" customWidth="1"/>
    <col min="4" max="4" width="14.28515625" style="4" customWidth="1"/>
    <col min="5" max="5" width="19.85546875" style="4" customWidth="1"/>
    <col min="6" max="6" width="16.28515625" style="4" customWidth="1"/>
    <col min="7" max="7" width="17.140625" style="4" customWidth="1"/>
    <col min="8" max="8" width="14.42578125" style="4" customWidth="1"/>
    <col min="9" max="9" width="9.140625" style="92"/>
  </cols>
  <sheetData>
    <row r="2" spans="1:8" x14ac:dyDescent="0.25">
      <c r="B2" s="97" t="s">
        <v>738</v>
      </c>
      <c r="C2" s="97" t="s">
        <v>739</v>
      </c>
      <c r="D2" s="97" t="s">
        <v>740</v>
      </c>
      <c r="E2" s="97" t="s">
        <v>743</v>
      </c>
      <c r="F2" s="97" t="s">
        <v>741</v>
      </c>
      <c r="G2" s="97" t="s">
        <v>742</v>
      </c>
      <c r="H2" s="97" t="s">
        <v>744</v>
      </c>
    </row>
    <row r="3" spans="1:8" ht="20.100000000000001" customHeight="1" x14ac:dyDescent="0.25">
      <c r="A3" s="97" t="s">
        <v>844</v>
      </c>
      <c r="B3" s="142">
        <v>5</v>
      </c>
      <c r="C3" s="142">
        <v>5</v>
      </c>
      <c r="D3" s="142">
        <v>5</v>
      </c>
      <c r="E3" s="142">
        <v>5</v>
      </c>
      <c r="F3" s="142">
        <v>3</v>
      </c>
      <c r="G3" s="142">
        <v>4</v>
      </c>
      <c r="H3" s="142">
        <v>5</v>
      </c>
    </row>
    <row r="4" spans="1:8" ht="20.100000000000001" customHeight="1" x14ac:dyDescent="0.25">
      <c r="A4" s="97" t="s">
        <v>745</v>
      </c>
      <c r="B4" s="142">
        <v>12</v>
      </c>
      <c r="C4" s="142">
        <v>12</v>
      </c>
      <c r="D4" s="142">
        <v>12</v>
      </c>
      <c r="E4" s="142">
        <v>12</v>
      </c>
      <c r="F4" s="142">
        <v>12</v>
      </c>
      <c r="G4" s="142">
        <v>12</v>
      </c>
      <c r="H4" s="142">
        <v>12</v>
      </c>
    </row>
    <row r="5" spans="1:8" ht="20.100000000000001" customHeight="1" x14ac:dyDescent="0.25">
      <c r="A5" s="97" t="s">
        <v>746</v>
      </c>
      <c r="B5" s="142">
        <v>47</v>
      </c>
      <c r="C5" s="142">
        <v>47</v>
      </c>
      <c r="D5" s="142">
        <v>47</v>
      </c>
      <c r="E5" s="142">
        <v>47</v>
      </c>
      <c r="F5" s="142">
        <v>47</v>
      </c>
      <c r="G5" s="142">
        <v>47</v>
      </c>
      <c r="H5" s="142">
        <v>41</v>
      </c>
    </row>
    <row r="6" spans="1:8" ht="20.100000000000001" customHeight="1" x14ac:dyDescent="0.25">
      <c r="A6" s="97" t="s">
        <v>747</v>
      </c>
      <c r="B6" s="142">
        <f>COICOP!J6</f>
        <v>117</v>
      </c>
      <c r="C6" s="143">
        <f>COICOP!P6</f>
        <v>116</v>
      </c>
      <c r="D6" s="143">
        <f>COICOP!V6</f>
        <v>106</v>
      </c>
      <c r="E6" s="143">
        <f>COICOP!D6</f>
        <v>119</v>
      </c>
      <c r="F6" s="142">
        <f>COICOP!AB6</f>
        <v>117</v>
      </c>
      <c r="G6" s="143">
        <f>COICOP!AG6</f>
        <v>116</v>
      </c>
      <c r="H6" s="143">
        <f>COICOP!AL6</f>
        <v>119</v>
      </c>
    </row>
    <row r="7" spans="1:8" ht="20.100000000000001" customHeight="1" x14ac:dyDescent="0.25">
      <c r="A7" s="97" t="s">
        <v>748</v>
      </c>
      <c r="B7" s="4">
        <f>COICOP!K7</f>
        <v>189</v>
      </c>
      <c r="C7" s="4">
        <f>COICOP!Q7</f>
        <v>301</v>
      </c>
      <c r="D7" s="4">
        <f>COICOP!W7</f>
        <v>173</v>
      </c>
      <c r="E7" s="4">
        <f>COICOP!E7</f>
        <v>185</v>
      </c>
      <c r="F7" s="4">
        <f>COICOP!AC7</f>
        <v>293</v>
      </c>
      <c r="G7" s="4">
        <f>COICOP!AH7</f>
        <v>198</v>
      </c>
      <c r="H7" s="4">
        <f>COICOP!AM7</f>
        <v>220</v>
      </c>
    </row>
    <row r="8" spans="1:8" ht="48" customHeight="1" x14ac:dyDescent="0.25">
      <c r="A8" s="97" t="s">
        <v>749</v>
      </c>
      <c r="B8" s="93" t="s">
        <v>750</v>
      </c>
      <c r="C8" s="93" t="s">
        <v>750</v>
      </c>
      <c r="D8" s="93" t="s">
        <v>750</v>
      </c>
      <c r="E8" s="93" t="s">
        <v>760</v>
      </c>
      <c r="F8" s="95" t="s">
        <v>797</v>
      </c>
      <c r="G8" s="95" t="s">
        <v>797</v>
      </c>
      <c r="H8" s="93" t="s">
        <v>750</v>
      </c>
    </row>
    <row r="9" spans="1:8" ht="32.25" customHeight="1" x14ac:dyDescent="0.25">
      <c r="A9" s="97" t="s">
        <v>766</v>
      </c>
      <c r="B9" s="4">
        <f>COICOP!L8</f>
        <v>521</v>
      </c>
      <c r="C9" s="4">
        <f>COICOP!R8</f>
        <v>334</v>
      </c>
      <c r="D9" s="4">
        <f>COICOP!X8</f>
        <v>809</v>
      </c>
      <c r="E9" s="4">
        <f>COICOP!F8</f>
        <v>478</v>
      </c>
      <c r="F9" s="95" t="s">
        <v>798</v>
      </c>
      <c r="G9" s="95" t="s">
        <v>798</v>
      </c>
      <c r="H9" s="4">
        <f>COICOP!AN8</f>
        <v>400</v>
      </c>
    </row>
    <row r="10" spans="1:8" ht="20.100000000000001" customHeight="1" x14ac:dyDescent="0.25">
      <c r="A10" s="97" t="s">
        <v>751</v>
      </c>
      <c r="B10" s="93" t="s">
        <v>752</v>
      </c>
      <c r="C10" s="93" t="s">
        <v>753</v>
      </c>
      <c r="D10" s="93" t="s">
        <v>756</v>
      </c>
      <c r="E10" s="93" t="s">
        <v>756</v>
      </c>
      <c r="F10" s="93" t="s">
        <v>757</v>
      </c>
      <c r="G10" s="93" t="s">
        <v>756</v>
      </c>
      <c r="H10" s="93" t="s">
        <v>756</v>
      </c>
    </row>
    <row r="11" spans="1:8" ht="20.100000000000001" customHeight="1" x14ac:dyDescent="0.25">
      <c r="A11" s="97" t="s">
        <v>754</v>
      </c>
      <c r="B11" s="94" t="s">
        <v>755</v>
      </c>
      <c r="C11" s="94" t="s">
        <v>764</v>
      </c>
      <c r="D11" s="94" t="s">
        <v>764</v>
      </c>
      <c r="E11" s="94" t="s">
        <v>764</v>
      </c>
      <c r="F11" s="94" t="s">
        <v>758</v>
      </c>
      <c r="G11" s="93"/>
      <c r="H11" s="94" t="s">
        <v>795</v>
      </c>
    </row>
    <row r="12" spans="1:8" ht="98.25" customHeight="1" x14ac:dyDescent="0.25">
      <c r="A12" s="97" t="s">
        <v>804</v>
      </c>
      <c r="B12" s="96"/>
      <c r="C12" s="96"/>
      <c r="D12" s="96" t="s">
        <v>805</v>
      </c>
      <c r="E12" s="96" t="s">
        <v>765</v>
      </c>
      <c r="F12" s="96"/>
      <c r="G12" s="96" t="s">
        <v>759</v>
      </c>
      <c r="H12" s="96"/>
    </row>
    <row r="13" spans="1:8" ht="190.5" customHeight="1" x14ac:dyDescent="0.25">
      <c r="A13" s="97" t="s">
        <v>803</v>
      </c>
      <c r="B13" s="96"/>
      <c r="C13" s="96" t="s">
        <v>808</v>
      </c>
      <c r="D13" s="96" t="s">
        <v>806</v>
      </c>
      <c r="E13" s="96"/>
      <c r="F13" s="96"/>
      <c r="G13" s="96"/>
      <c r="H13" s="96" t="s">
        <v>796</v>
      </c>
    </row>
  </sheetData>
  <pageMargins left="0.47244094488188981" right="0.47244094488188981" top="0.78740157480314965" bottom="0.78740157480314965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COICOP</vt:lpstr>
      <vt:lpstr>не КИПЦ</vt:lpstr>
      <vt:lpstr>сводная 1</vt:lpstr>
      <vt:lpstr>сводная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Yana Trofimova</cp:lastModifiedBy>
  <cp:lastPrinted>2016-11-21T08:06:28Z</cp:lastPrinted>
  <dcterms:created xsi:type="dcterms:W3CDTF">2016-11-14T05:26:25Z</dcterms:created>
  <dcterms:modified xsi:type="dcterms:W3CDTF">2017-07-14T08:21:17Z</dcterms:modified>
</cp:coreProperties>
</file>